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600" windowHeight="9840" tabRatio="830"/>
  </bookViews>
  <sheets>
    <sheet name="资金表" sheetId="31" r:id="rId1"/>
    <sheet name="老年人能力综合 (2)" sheetId="29" state="hidden" r:id="rId2"/>
  </sheets>
  <definedNames>
    <definedName name="_xlnm._FilterDatabase" localSheetId="1" hidden="1">'老年人能力综合 (2)'!$A$11:$F$126</definedName>
    <definedName name="_xlnm._FilterDatabase" localSheetId="0" hidden="1">资金表!$A$6:$B$27</definedName>
  </definedNames>
  <calcPr calcId="144525"/>
</workbook>
</file>

<file path=xl/sharedStrings.xml><?xml version="1.0" encoding="utf-8"?>
<sst xmlns="http://schemas.openxmlformats.org/spreadsheetml/2006/main" count="153" uniqueCount="132">
  <si>
    <t>附件1</t>
  </si>
  <si>
    <t>资金分配表</t>
  </si>
  <si>
    <t>单位：万元</t>
  </si>
  <si>
    <t>地区</t>
  </si>
  <si>
    <t>本次下达</t>
  </si>
  <si>
    <t>合计</t>
  </si>
  <si>
    <t>成都市</t>
  </si>
  <si>
    <t>德阳市</t>
  </si>
  <si>
    <t>绵阳市</t>
  </si>
  <si>
    <t>自贡市</t>
  </si>
  <si>
    <t>攀枝花市</t>
  </si>
  <si>
    <t>泸州市</t>
  </si>
  <si>
    <t>广元市</t>
  </si>
  <si>
    <t>遂宁市</t>
  </si>
  <si>
    <t>内江市</t>
  </si>
  <si>
    <t>乐山市</t>
  </si>
  <si>
    <t>南充市</t>
  </si>
  <si>
    <t>宜宾市</t>
  </si>
  <si>
    <t>广安市</t>
  </si>
  <si>
    <t>达州市</t>
  </si>
  <si>
    <t>巴中市</t>
  </si>
  <si>
    <t>雅安市</t>
  </si>
  <si>
    <t>眉山市</t>
  </si>
  <si>
    <t>资阳市</t>
  </si>
  <si>
    <t>阿坝州</t>
  </si>
  <si>
    <t>甘孜州</t>
  </si>
  <si>
    <t>凉山州</t>
  </si>
  <si>
    <t>附件</t>
  </si>
  <si>
    <t>中央专项彩票公益金下达居家和社区基本养老服务提升行动
（老年助餐）项目资金分配表</t>
  </si>
  <si>
    <t xml:space="preserve">市(州)                </t>
  </si>
  <si>
    <t>对象因素</t>
  </si>
  <si>
    <t>分配合计</t>
  </si>
  <si>
    <t>老年人数量
（人）</t>
  </si>
  <si>
    <t>老年助餐点数量
（个）</t>
  </si>
  <si>
    <t>基础数据按权重折算</t>
  </si>
  <si>
    <t>分配资金
（万元）</t>
  </si>
  <si>
    <t>分配任务数
（个）</t>
  </si>
  <si>
    <t>权    重</t>
  </si>
  <si>
    <t xml:space="preserve">合    计  </t>
  </si>
  <si>
    <t>成都市合计</t>
  </si>
  <si>
    <t>德阳市合计</t>
  </si>
  <si>
    <t>什邡市</t>
  </si>
  <si>
    <t>绵竹市</t>
  </si>
  <si>
    <t>广汉市</t>
  </si>
  <si>
    <t>中江县</t>
  </si>
  <si>
    <t>绵阳市合计</t>
  </si>
  <si>
    <t>江油市</t>
  </si>
  <si>
    <t>三台县</t>
  </si>
  <si>
    <t>盐亭县</t>
  </si>
  <si>
    <t>梓潼县</t>
  </si>
  <si>
    <t>平武县</t>
  </si>
  <si>
    <t>北川县</t>
  </si>
  <si>
    <t>自贡市合计</t>
  </si>
  <si>
    <t>富顺县</t>
  </si>
  <si>
    <t>荣县</t>
  </si>
  <si>
    <t>攀枝花市合计</t>
  </si>
  <si>
    <t>盐边县</t>
  </si>
  <si>
    <t>米易县</t>
  </si>
  <si>
    <t>泸州市合计</t>
  </si>
  <si>
    <t>泸县</t>
  </si>
  <si>
    <t>合江县</t>
  </si>
  <si>
    <t>叙永县</t>
  </si>
  <si>
    <t>古蔺县</t>
  </si>
  <si>
    <t>广元市合计</t>
  </si>
  <si>
    <t>苍溪县</t>
  </si>
  <si>
    <t>剑阁县</t>
  </si>
  <si>
    <t>旺苍县</t>
  </si>
  <si>
    <t>青川县</t>
  </si>
  <si>
    <t>遂宁市合计</t>
  </si>
  <si>
    <t>射洪市</t>
  </si>
  <si>
    <t>蓬溪县</t>
  </si>
  <si>
    <t>大英县</t>
  </si>
  <si>
    <t>内江市合计</t>
  </si>
  <si>
    <t>威远县</t>
  </si>
  <si>
    <t>资中县</t>
  </si>
  <si>
    <t>隆昌市</t>
  </si>
  <si>
    <t>乐山市合计</t>
  </si>
  <si>
    <t>峨眉山市</t>
  </si>
  <si>
    <t>夹江县</t>
  </si>
  <si>
    <t>犍为县</t>
  </si>
  <si>
    <t>井研县</t>
  </si>
  <si>
    <t>沐川县</t>
  </si>
  <si>
    <t>峨边县</t>
  </si>
  <si>
    <t>马边县</t>
  </si>
  <si>
    <t>南充市合计</t>
  </si>
  <si>
    <t>南部县</t>
  </si>
  <si>
    <t>仪陇县</t>
  </si>
  <si>
    <t>阆中市</t>
  </si>
  <si>
    <t>西充县</t>
  </si>
  <si>
    <t>蓬安县</t>
  </si>
  <si>
    <t>营山县</t>
  </si>
  <si>
    <t>宜宾市合计</t>
  </si>
  <si>
    <t>江安县</t>
  </si>
  <si>
    <t>长宁县</t>
  </si>
  <si>
    <t>高县</t>
  </si>
  <si>
    <t>兴文县</t>
  </si>
  <si>
    <t>珙县</t>
  </si>
  <si>
    <t>筠连县</t>
  </si>
  <si>
    <t>屏山县</t>
  </si>
  <si>
    <t>广安市合计</t>
  </si>
  <si>
    <t>岳池县</t>
  </si>
  <si>
    <t>华蓥市</t>
  </si>
  <si>
    <t>邻水县</t>
  </si>
  <si>
    <t>武胜县</t>
  </si>
  <si>
    <t>达州市合计</t>
  </si>
  <si>
    <t>大竹县</t>
  </si>
  <si>
    <t>渠县</t>
  </si>
  <si>
    <t>宣汉县</t>
  </si>
  <si>
    <t>万源市</t>
  </si>
  <si>
    <t>开江县</t>
  </si>
  <si>
    <t>巴中市合计</t>
  </si>
  <si>
    <t>平昌县</t>
  </si>
  <si>
    <t>南江县</t>
  </si>
  <si>
    <t>通江县</t>
  </si>
  <si>
    <t>雅安市合计</t>
  </si>
  <si>
    <t>芦山县</t>
  </si>
  <si>
    <t>天全县</t>
  </si>
  <si>
    <t>荥经县</t>
  </si>
  <si>
    <t>宝兴县</t>
  </si>
  <si>
    <t>汉源县</t>
  </si>
  <si>
    <t>石棉县</t>
  </si>
  <si>
    <t>眉山市合计</t>
  </si>
  <si>
    <t>仁寿县</t>
  </si>
  <si>
    <t>洪雅县</t>
  </si>
  <si>
    <t>丹棱县</t>
  </si>
  <si>
    <t>青神县</t>
  </si>
  <si>
    <t>资阳市合计</t>
  </si>
  <si>
    <t>安岳县</t>
  </si>
  <si>
    <t>乐至县</t>
  </si>
  <si>
    <t>阿坝州合计</t>
  </si>
  <si>
    <t>甘孜州合计</t>
  </si>
  <si>
    <t>凉山州合计</t>
  </si>
</sst>
</file>

<file path=xl/styles.xml><?xml version="1.0" encoding="utf-8"?>
<styleSheet xmlns="http://schemas.openxmlformats.org/spreadsheetml/2006/main">
  <numFmts count="6">
    <numFmt numFmtId="176" formatCode="0.00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7" formatCode="0_ "/>
  </numFmts>
  <fonts count="43">
    <font>
      <sz val="12"/>
      <name val="宋体"/>
      <charset val="134"/>
    </font>
    <font>
      <sz val="12"/>
      <color indexed="10"/>
      <name val="宋体"/>
      <charset val="134"/>
    </font>
    <font>
      <sz val="14"/>
      <name val="黑体"/>
      <charset val="134"/>
    </font>
    <font>
      <sz val="22"/>
      <name val="方正小标宋简体"/>
      <charset val="134"/>
    </font>
    <font>
      <b/>
      <sz val="14"/>
      <name val="仿宋_GB2312"/>
      <charset val="134"/>
    </font>
    <font>
      <sz val="10"/>
      <name val="仿宋_GB2312"/>
      <charset val="134"/>
    </font>
    <font>
      <sz val="10"/>
      <color indexed="10"/>
      <name val="仿宋_GB2312"/>
      <charset val="134"/>
    </font>
    <font>
      <b/>
      <sz val="12"/>
      <name val="仿宋_GB2312"/>
      <charset val="134"/>
    </font>
    <font>
      <b/>
      <sz val="10"/>
      <name val="仿宋_GB2312"/>
      <charset val="134"/>
    </font>
    <font>
      <sz val="10"/>
      <name val="仿宋"/>
      <charset val="0"/>
    </font>
    <font>
      <b/>
      <sz val="10"/>
      <name val="仿宋"/>
      <charset val="0"/>
    </font>
    <font>
      <sz val="9"/>
      <name val="仿宋"/>
      <charset val="0"/>
    </font>
    <font>
      <sz val="9"/>
      <color indexed="8"/>
      <name val="宋体"/>
      <charset val="134"/>
    </font>
    <font>
      <sz val="9"/>
      <name val="宋体"/>
      <charset val="134"/>
    </font>
    <font>
      <b/>
      <sz val="16"/>
      <name val="宋体"/>
      <charset val="134"/>
    </font>
    <font>
      <sz val="16"/>
      <name val="宋体"/>
      <charset val="134"/>
    </font>
    <font>
      <b/>
      <sz val="14"/>
      <name val="宋体"/>
      <charset val="134"/>
    </font>
    <font>
      <b/>
      <sz val="14"/>
      <name val="宋体"/>
      <charset val="0"/>
    </font>
    <font>
      <sz val="14"/>
      <name val="宋体"/>
      <charset val="134"/>
    </font>
    <font>
      <sz val="14"/>
      <name val="宋体"/>
      <charset val="0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name val="宋体"/>
      <charset val="134"/>
    </font>
    <font>
      <sz val="10"/>
      <name val="Arial"/>
      <charset val="0"/>
    </font>
    <font>
      <sz val="11"/>
      <color rgb="FF006100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8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30" fillId="19" borderId="1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23" fillId="0" borderId="0" applyNumberFormat="0" applyFill="0" applyBorder="0" applyAlignment="0" applyProtection="0">
      <alignment vertical="center"/>
    </xf>
    <xf numFmtId="0" fontId="22" fillId="8" borderId="17" applyNumberFormat="0" applyFont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2" fillId="0" borderId="21" applyNumberFormat="0" applyFill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36" fillId="0" borderId="23" applyNumberFormat="0" applyFill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1" fillId="7" borderId="16" applyNumberFormat="0" applyAlignment="0" applyProtection="0">
      <alignment vertical="center"/>
    </xf>
    <xf numFmtId="0" fontId="38" fillId="7" borderId="19" applyNumberFormat="0" applyAlignment="0" applyProtection="0">
      <alignment vertical="center"/>
    </xf>
    <xf numFmtId="0" fontId="31" fillId="20" borderId="20" applyNumberFormat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9" fillId="0" borderId="18" applyNumberFormat="0" applyFill="0" applyAlignment="0" applyProtection="0">
      <alignment vertical="center"/>
    </xf>
    <xf numFmtId="0" fontId="40" fillId="0" borderId="0"/>
    <xf numFmtId="0" fontId="34" fillId="0" borderId="22" applyNumberFormat="0" applyFill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42" fillId="0" borderId="0">
      <alignment vertical="center"/>
    </xf>
    <xf numFmtId="0" fontId="20" fillId="9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2" fillId="0" borderId="0">
      <alignment vertical="center"/>
    </xf>
    <xf numFmtId="0" fontId="20" fillId="3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39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/>
    <xf numFmtId="0" fontId="22" fillId="0" borderId="0">
      <alignment vertical="center"/>
    </xf>
  </cellStyleXfs>
  <cellXfs count="56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176" fontId="1" fillId="0" borderId="0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/>
    </xf>
    <xf numFmtId="176" fontId="6" fillId="0" borderId="0" xfId="0" applyNumberFormat="1" applyFont="1" applyFill="1" applyBorder="1" applyAlignment="1">
      <alignment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176" fontId="7" fillId="0" borderId="3" xfId="0" applyNumberFormat="1" applyFont="1" applyFill="1" applyBorder="1" applyAlignment="1">
      <alignment horizontal="center" vertical="center" wrapText="1"/>
    </xf>
    <xf numFmtId="176" fontId="7" fillId="0" borderId="4" xfId="0" applyNumberFormat="1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176" fontId="7" fillId="0" borderId="6" xfId="0" applyNumberFormat="1" applyFont="1" applyFill="1" applyBorder="1" applyAlignment="1">
      <alignment horizontal="center" vertical="center" wrapText="1"/>
    </xf>
    <xf numFmtId="176" fontId="7" fillId="0" borderId="7" xfId="0" applyNumberFormat="1" applyFont="1" applyFill="1" applyBorder="1" applyAlignment="1">
      <alignment horizontal="center" vertical="center" wrapText="1"/>
    </xf>
    <xf numFmtId="9" fontId="7" fillId="0" borderId="8" xfId="0" applyNumberFormat="1" applyFont="1" applyFill="1" applyBorder="1" applyAlignment="1" applyProtection="1">
      <alignment horizontal="center" vertical="center" wrapText="1"/>
    </xf>
    <xf numFmtId="9" fontId="7" fillId="0" borderId="9" xfId="0" applyNumberFormat="1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176" fontId="7" fillId="0" borderId="10" xfId="0" applyNumberFormat="1" applyFont="1" applyFill="1" applyBorder="1" applyAlignment="1">
      <alignment vertical="center" wrapText="1"/>
    </xf>
    <xf numFmtId="0" fontId="7" fillId="0" borderId="11" xfId="0" applyFont="1" applyFill="1" applyBorder="1" applyAlignment="1">
      <alignment horizontal="center" vertical="center" wrapText="1"/>
    </xf>
    <xf numFmtId="177" fontId="7" fillId="0" borderId="11" xfId="0" applyNumberFormat="1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177" fontId="7" fillId="0" borderId="12" xfId="0" applyNumberFormat="1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 wrapText="1"/>
    </xf>
    <xf numFmtId="177" fontId="7" fillId="0" borderId="15" xfId="0" applyNumberFormat="1" applyFont="1" applyFill="1" applyBorder="1" applyAlignment="1">
      <alignment horizontal="center" vertical="center" wrapText="1"/>
    </xf>
    <xf numFmtId="9" fontId="7" fillId="0" borderId="1" xfId="0" applyNumberFormat="1" applyFont="1" applyFill="1" applyBorder="1" applyAlignment="1">
      <alignment horizontal="center" vertical="center" wrapText="1"/>
    </xf>
    <xf numFmtId="9" fontId="7" fillId="0" borderId="8" xfId="0" applyNumberFormat="1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/>
    </xf>
    <xf numFmtId="0" fontId="9" fillId="2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/>
    </xf>
    <xf numFmtId="0" fontId="8" fillId="0" borderId="1" xfId="56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right" vertical="center" wrapText="1"/>
    </xf>
    <xf numFmtId="0" fontId="0" fillId="0" borderId="0" xfId="0" applyFont="1" applyFill="1" applyBorder="1" applyAlignment="1">
      <alignment horizontal="right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7" fillId="0" borderId="1" xfId="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177" fontId="19" fillId="0" borderId="1" xfId="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</cellXfs>
  <cellStyles count="5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常规 2_2019年四川省社区资金分配方案（拟稿版20181227）(1)" xfId="12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常规_Sheet2" xfId="31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常规_2019年四川省社区资金分配方案（拟稿版20181227）(1)" xfId="40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常规 2 2" xfId="47"/>
    <cellStyle name="40% - 强调文字颜色 5" xfId="48" builtinId="47"/>
    <cellStyle name="60% - 强调文字颜色 5" xfId="49" builtinId="48"/>
    <cellStyle name="强调文字颜色 6" xfId="50" builtinId="49"/>
    <cellStyle name="40% - 强调文字颜色 6" xfId="51" builtinId="51"/>
    <cellStyle name="60% - 强调文字颜色 6" xfId="52" builtinId="52"/>
    <cellStyle name="常规 4" xfId="53"/>
    <cellStyle name="常规_德阳市洪灾灾情主要指标统计表" xfId="54"/>
    <cellStyle name="常规_Sheet1" xfId="55"/>
    <cellStyle name="常规_06513437雷波" xfId="56"/>
    <cellStyle name="常规 3" xfId="57"/>
  </cellStyles>
  <tableStyles count="0" defaultTableStyle="TableStyleMedium2" defaultPivotStyle="PivotStyleLight16"/>
  <colors>
    <mruColors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27"/>
  <sheetViews>
    <sheetView tabSelected="1" workbookViewId="0">
      <selection activeCell="E9" sqref="E9"/>
    </sheetView>
  </sheetViews>
  <sheetFormatPr defaultColWidth="8.75" defaultRowHeight="14.25" outlineLevelCol="1"/>
  <cols>
    <col min="1" max="1" width="39.875" style="1" customWidth="1"/>
    <col min="2" max="2" width="43" style="2" customWidth="1"/>
    <col min="3" max="3" width="8.75" style="1" customWidth="1"/>
    <col min="4" max="16379" width="8.75" style="1"/>
  </cols>
  <sheetData>
    <row r="1" s="1" customFormat="1" ht="30" customHeight="1" spans="1:2">
      <c r="A1" s="3" t="s">
        <v>0</v>
      </c>
      <c r="B1" s="5"/>
    </row>
    <row r="2" s="1" customFormat="1" ht="33" customHeight="1" spans="1:2">
      <c r="A2" s="6" t="s">
        <v>1</v>
      </c>
      <c r="B2" s="6"/>
    </row>
    <row r="3" s="1" customFormat="1" ht="9" customHeight="1" spans="1:2">
      <c r="A3" s="48"/>
      <c r="B3" s="49"/>
    </row>
    <row r="4" s="1" customFormat="1" ht="24" customHeight="1" spans="1:2">
      <c r="A4" s="48"/>
      <c r="B4" s="50" t="s">
        <v>2</v>
      </c>
    </row>
    <row r="5" s="1" customFormat="1" ht="23" customHeight="1" spans="1:2">
      <c r="A5" s="51" t="s">
        <v>3</v>
      </c>
      <c r="B5" s="51" t="s">
        <v>4</v>
      </c>
    </row>
    <row r="6" s="1" customFormat="1" ht="23" customHeight="1" spans="1:2">
      <c r="A6" s="51" t="s">
        <v>5</v>
      </c>
      <c r="B6" s="52">
        <f>SUM(B7:B27)</f>
        <v>2033</v>
      </c>
    </row>
    <row r="7" s="1" customFormat="1" ht="23" customHeight="1" spans="1:2">
      <c r="A7" s="53" t="s">
        <v>6</v>
      </c>
      <c r="B7" s="54">
        <v>717</v>
      </c>
    </row>
    <row r="8" s="1" customFormat="1" ht="23" customHeight="1" spans="1:2">
      <c r="A8" s="53" t="s">
        <v>7</v>
      </c>
      <c r="B8" s="54">
        <v>104</v>
      </c>
    </row>
    <row r="9" s="1" customFormat="1" ht="23" customHeight="1" spans="1:2">
      <c r="A9" s="53" t="s">
        <v>8</v>
      </c>
      <c r="B9" s="54">
        <v>110</v>
      </c>
    </row>
    <row r="10" s="1" customFormat="1" ht="23" customHeight="1" spans="1:2">
      <c r="A10" s="53" t="s">
        <v>9</v>
      </c>
      <c r="B10" s="54">
        <v>79</v>
      </c>
    </row>
    <row r="11" s="1" customFormat="1" ht="23" customHeight="1" spans="1:2">
      <c r="A11" s="53" t="s">
        <v>10</v>
      </c>
      <c r="B11" s="54">
        <v>34</v>
      </c>
    </row>
    <row r="12" s="1" customFormat="1" ht="23" customHeight="1" spans="1:2">
      <c r="A12" s="53" t="s">
        <v>11</v>
      </c>
      <c r="B12" s="54">
        <v>75</v>
      </c>
    </row>
    <row r="13" s="1" customFormat="1" ht="23" customHeight="1" spans="1:2">
      <c r="A13" s="53" t="s">
        <v>12</v>
      </c>
      <c r="B13" s="54">
        <v>49</v>
      </c>
    </row>
    <row r="14" s="1" customFormat="1" ht="23" customHeight="1" spans="1:2">
      <c r="A14" s="53" t="s">
        <v>13</v>
      </c>
      <c r="B14" s="54">
        <v>80</v>
      </c>
    </row>
    <row r="15" s="1" customFormat="1" ht="23" customHeight="1" spans="1:2">
      <c r="A15" s="53" t="s">
        <v>14</v>
      </c>
      <c r="B15" s="54">
        <v>68</v>
      </c>
    </row>
    <row r="16" s="1" customFormat="1" ht="23" customHeight="1" spans="1:2">
      <c r="A16" s="53" t="s">
        <v>15</v>
      </c>
      <c r="B16" s="54">
        <v>65</v>
      </c>
    </row>
    <row r="17" s="1" customFormat="1" ht="23" customHeight="1" spans="1:2">
      <c r="A17" s="53" t="s">
        <v>16</v>
      </c>
      <c r="B17" s="54">
        <v>112</v>
      </c>
    </row>
    <row r="18" s="1" customFormat="1" ht="23" customHeight="1" spans="1:2">
      <c r="A18" s="53" t="s">
        <v>17</v>
      </c>
      <c r="B18" s="54">
        <v>109</v>
      </c>
    </row>
    <row r="19" s="1" customFormat="1" ht="23" customHeight="1" spans="1:2">
      <c r="A19" s="55" t="s">
        <v>18</v>
      </c>
      <c r="B19" s="54">
        <v>57</v>
      </c>
    </row>
    <row r="20" s="1" customFormat="1" ht="23" customHeight="1" spans="1:2">
      <c r="A20" s="55" t="s">
        <v>19</v>
      </c>
      <c r="B20" s="54">
        <v>87</v>
      </c>
    </row>
    <row r="21" s="1" customFormat="1" ht="23" customHeight="1" spans="1:2">
      <c r="A21" s="55" t="s">
        <v>20</v>
      </c>
      <c r="B21" s="54">
        <v>54</v>
      </c>
    </row>
    <row r="22" s="1" customFormat="1" ht="23" customHeight="1" spans="1:2">
      <c r="A22" s="55" t="s">
        <v>21</v>
      </c>
      <c r="B22" s="54">
        <v>30</v>
      </c>
    </row>
    <row r="23" s="1" customFormat="1" ht="23" customHeight="1" spans="1:2">
      <c r="A23" s="53" t="s">
        <v>22</v>
      </c>
      <c r="B23" s="54">
        <v>86</v>
      </c>
    </row>
    <row r="24" s="1" customFormat="1" ht="23" customHeight="1" spans="1:2">
      <c r="A24" s="55" t="s">
        <v>23</v>
      </c>
      <c r="B24" s="54">
        <v>51</v>
      </c>
    </row>
    <row r="25" s="1" customFormat="1" ht="23" customHeight="1" spans="1:2">
      <c r="A25" s="55" t="s">
        <v>24</v>
      </c>
      <c r="B25" s="54">
        <v>12</v>
      </c>
    </row>
    <row r="26" s="1" customFormat="1" ht="23" customHeight="1" spans="1:2">
      <c r="A26" s="55" t="s">
        <v>25</v>
      </c>
      <c r="B26" s="54">
        <v>11</v>
      </c>
    </row>
    <row r="27" s="1" customFormat="1" ht="23" customHeight="1" spans="1:2">
      <c r="A27" s="55" t="s">
        <v>26</v>
      </c>
      <c r="B27" s="54">
        <v>43</v>
      </c>
    </row>
  </sheetData>
  <mergeCells count="1">
    <mergeCell ref="A2:B2"/>
  </mergeCells>
  <pageMargins left="0.751388888888889" right="0.751388888888889" top="0.550694444444444" bottom="1.65347222222222" header="0.5" footer="1.53541666666667"/>
  <pageSetup paperSize="9" scale="97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F126"/>
  <sheetViews>
    <sheetView workbookViewId="0">
      <pane xSplit="1" ySplit="11" topLeftCell="B12" activePane="bottomRight" state="frozen"/>
      <selection/>
      <selection pane="topRight"/>
      <selection pane="bottomLeft"/>
      <selection pane="bottomRight" activeCell="C1" sqref="A$1:F$1048576"/>
    </sheetView>
  </sheetViews>
  <sheetFormatPr defaultColWidth="8.75" defaultRowHeight="14.25" outlineLevelCol="5"/>
  <cols>
    <col min="1" max="1" width="19.875" style="1" customWidth="1"/>
    <col min="2" max="2" width="17.25" style="1" customWidth="1"/>
    <col min="3" max="3" width="15" style="1" customWidth="1"/>
    <col min="4" max="4" width="13.375" style="1" customWidth="1"/>
    <col min="5" max="6" width="14.25" style="2" customWidth="1"/>
    <col min="7" max="16384" width="8.75" style="1"/>
  </cols>
  <sheetData>
    <row r="1" s="1" customFormat="1" ht="28.5" spans="1:6">
      <c r="A1" s="3" t="s">
        <v>27</v>
      </c>
      <c r="B1" s="4"/>
      <c r="C1" s="4"/>
      <c r="D1" s="4"/>
      <c r="E1" s="5"/>
      <c r="F1" s="5"/>
    </row>
    <row r="2" s="1" customFormat="1" ht="63" customHeight="1" spans="1:6">
      <c r="A2" s="6" t="s">
        <v>28</v>
      </c>
      <c r="B2" s="6"/>
      <c r="C2" s="6"/>
      <c r="D2" s="6"/>
      <c r="E2" s="6"/>
      <c r="F2" s="6"/>
    </row>
    <row r="3" s="1" customFormat="1" spans="1:6">
      <c r="A3" s="7"/>
      <c r="B3" s="7"/>
      <c r="C3" s="7"/>
      <c r="D3" s="7"/>
      <c r="E3" s="8"/>
      <c r="F3" s="8"/>
    </row>
    <row r="4" s="1" customFormat="1" spans="1:6">
      <c r="A4" s="9" t="s">
        <v>29</v>
      </c>
      <c r="B4" s="10" t="s">
        <v>30</v>
      </c>
      <c r="C4" s="11"/>
      <c r="D4" s="11"/>
      <c r="E4" s="12" t="s">
        <v>31</v>
      </c>
      <c r="F4" s="13"/>
    </row>
    <row r="5" s="1" customFormat="1" ht="29" customHeight="1" spans="1:6">
      <c r="A5" s="9"/>
      <c r="B5" s="14"/>
      <c r="C5" s="15"/>
      <c r="D5" s="15"/>
      <c r="E5" s="16"/>
      <c r="F5" s="17"/>
    </row>
    <row r="6" s="1" customFormat="1" ht="31" hidden="1" customHeight="1" spans="1:6">
      <c r="A6" s="9"/>
      <c r="B6" s="18">
        <v>1</v>
      </c>
      <c r="C6" s="19"/>
      <c r="D6" s="20"/>
      <c r="E6" s="21"/>
      <c r="F6" s="21"/>
    </row>
    <row r="7" s="1" customFormat="1" ht="45" customHeight="1" spans="1:6">
      <c r="A7" s="9"/>
      <c r="B7" s="22" t="s">
        <v>32</v>
      </c>
      <c r="C7" s="23" t="s">
        <v>33</v>
      </c>
      <c r="D7" s="10" t="s">
        <v>34</v>
      </c>
      <c r="E7" s="24" t="s">
        <v>35</v>
      </c>
      <c r="F7" s="25" t="s">
        <v>36</v>
      </c>
    </row>
    <row r="8" s="1" customFormat="1" spans="1:6">
      <c r="A8" s="9"/>
      <c r="B8" s="26"/>
      <c r="C8" s="27"/>
      <c r="D8" s="28"/>
      <c r="E8" s="29"/>
      <c r="F8" s="30"/>
    </row>
    <row r="9" s="1" customFormat="1" spans="1:6">
      <c r="A9" s="9"/>
      <c r="B9" s="31"/>
      <c r="C9" s="32"/>
      <c r="D9" s="14"/>
      <c r="E9" s="29"/>
      <c r="F9" s="30"/>
    </row>
    <row r="10" s="1" customFormat="1" spans="1:6">
      <c r="A10" s="9" t="s">
        <v>37</v>
      </c>
      <c r="B10" s="33">
        <v>0.5</v>
      </c>
      <c r="C10" s="33">
        <v>0.5</v>
      </c>
      <c r="D10" s="34">
        <f>SUM(B10:C10)</f>
        <v>1</v>
      </c>
      <c r="E10" s="35"/>
      <c r="F10" s="36"/>
    </row>
    <row r="11" s="1" customFormat="1" spans="1:6">
      <c r="A11" s="37"/>
      <c r="B11" s="37"/>
      <c r="C11" s="37"/>
      <c r="D11" s="37"/>
      <c r="E11" s="38"/>
      <c r="F11" s="38"/>
    </row>
    <row r="12" s="1" customFormat="1" ht="12" hidden="1" customHeight="1" spans="1:6">
      <c r="A12" s="37" t="s">
        <v>38</v>
      </c>
      <c r="B12" s="39">
        <v>18164428</v>
      </c>
      <c r="C12" s="39">
        <v>2601586</v>
      </c>
      <c r="D12" s="39" t="e">
        <f>SUMIF(#REF!,1,D13:D126)</f>
        <v>#REF!</v>
      </c>
      <c r="E12" s="39" t="e">
        <f>SUMIF(#REF!,1,E13:E126)</f>
        <v>#REF!</v>
      </c>
      <c r="F12" s="39" t="e">
        <f>SUMIF(#REF!,1,F13:F126)</f>
        <v>#REF!</v>
      </c>
    </row>
    <row r="13" s="1" customFormat="1" ht="12" hidden="1" customHeight="1" spans="1:6">
      <c r="A13" s="37" t="s">
        <v>39</v>
      </c>
      <c r="B13" s="40">
        <v>3764449</v>
      </c>
      <c r="C13" s="40">
        <v>118788</v>
      </c>
      <c r="D13" s="38">
        <f t="shared" ref="D13:F13" si="0">SUM(D14)</f>
        <v>1941618.5</v>
      </c>
      <c r="E13" s="38" t="e">
        <f t="shared" si="0"/>
        <v>#REF!</v>
      </c>
      <c r="F13" s="38" t="e">
        <f t="shared" si="0"/>
        <v>#REF!</v>
      </c>
    </row>
    <row r="14" s="1" customFormat="1" ht="12" customHeight="1" spans="1:6">
      <c r="A14" s="37" t="s">
        <v>6</v>
      </c>
      <c r="B14" s="41">
        <v>3764449</v>
      </c>
      <c r="C14" s="40">
        <v>118788</v>
      </c>
      <c r="D14" s="38">
        <f t="shared" ref="D14:D20" si="1">B14*$B$10+C14*$C$10</f>
        <v>1941618.5</v>
      </c>
      <c r="E14" s="42" t="e">
        <f>SUM(#REF!,#REF!)-6</f>
        <v>#REF!</v>
      </c>
      <c r="F14" s="42" t="e">
        <f>SUM(#REF!,#REF!)-6</f>
        <v>#REF!</v>
      </c>
    </row>
    <row r="15" s="1" customFormat="1" ht="12" hidden="1" customHeight="1" spans="1:6">
      <c r="A15" s="37" t="s">
        <v>40</v>
      </c>
      <c r="B15" s="40">
        <v>892209</v>
      </c>
      <c r="C15" s="40">
        <v>113655</v>
      </c>
      <c r="D15" s="38">
        <f t="shared" ref="D15:F15" si="2">SUM(D16:D20)</f>
        <v>502932</v>
      </c>
      <c r="E15" s="38" t="e">
        <f t="shared" si="2"/>
        <v>#REF!</v>
      </c>
      <c r="F15" s="38" t="e">
        <f t="shared" si="2"/>
        <v>#REF!</v>
      </c>
    </row>
    <row r="16" s="1" customFormat="1" ht="12" customHeight="1" spans="1:6">
      <c r="A16" s="37" t="s">
        <v>7</v>
      </c>
      <c r="B16" s="43">
        <v>236628</v>
      </c>
      <c r="C16" s="40">
        <v>31380</v>
      </c>
      <c r="D16" s="38">
        <f t="shared" si="1"/>
        <v>134004</v>
      </c>
      <c r="E16" s="38" t="e">
        <f>SUM(#REF!,#REF!)</f>
        <v>#REF!</v>
      </c>
      <c r="F16" s="38" t="e">
        <f>SUM(#REF!,#REF!)</f>
        <v>#REF!</v>
      </c>
    </row>
    <row r="17" s="1" customFormat="1" ht="12" customHeight="1" spans="1:6">
      <c r="A17" s="37" t="s">
        <v>41</v>
      </c>
      <c r="B17" s="43">
        <v>110704</v>
      </c>
      <c r="C17" s="40">
        <v>13812</v>
      </c>
      <c r="D17" s="38">
        <f t="shared" si="1"/>
        <v>62258</v>
      </c>
      <c r="E17" s="38" t="e">
        <f>SUM(#REF!,#REF!)</f>
        <v>#REF!</v>
      </c>
      <c r="F17" s="38" t="e">
        <f>SUM(#REF!,#REF!)</f>
        <v>#REF!</v>
      </c>
    </row>
    <row r="18" s="1" customFormat="1" ht="12" customHeight="1" spans="1:6">
      <c r="A18" s="37" t="s">
        <v>42</v>
      </c>
      <c r="B18" s="43">
        <v>126804</v>
      </c>
      <c r="C18" s="40">
        <v>14777</v>
      </c>
      <c r="D18" s="38">
        <f t="shared" si="1"/>
        <v>70790.5</v>
      </c>
      <c r="E18" s="38" t="e">
        <f>SUM(#REF!,#REF!)</f>
        <v>#REF!</v>
      </c>
      <c r="F18" s="38" t="e">
        <f>SUM(#REF!,#REF!)</f>
        <v>#REF!</v>
      </c>
    </row>
    <row r="19" s="1" customFormat="1" ht="12" customHeight="1" spans="1:6">
      <c r="A19" s="37" t="s">
        <v>43</v>
      </c>
      <c r="B19" s="43">
        <v>153563</v>
      </c>
      <c r="C19" s="40">
        <v>9703</v>
      </c>
      <c r="D19" s="38">
        <f t="shared" si="1"/>
        <v>81633</v>
      </c>
      <c r="E19" s="38" t="e">
        <f>SUM(#REF!,#REF!)</f>
        <v>#REF!</v>
      </c>
      <c r="F19" s="38" t="e">
        <f>SUM(#REF!,#REF!)</f>
        <v>#REF!</v>
      </c>
    </row>
    <row r="20" s="1" customFormat="1" ht="12" customHeight="1" spans="1:6">
      <c r="A20" s="37" t="s">
        <v>44</v>
      </c>
      <c r="B20" s="43">
        <v>264510</v>
      </c>
      <c r="C20" s="40">
        <v>43983</v>
      </c>
      <c r="D20" s="38">
        <f t="shared" si="1"/>
        <v>154246.5</v>
      </c>
      <c r="E20" s="38" t="e">
        <f>SUM(#REF!,#REF!)</f>
        <v>#REF!</v>
      </c>
      <c r="F20" s="38" t="e">
        <f>SUM(#REF!,#REF!)</f>
        <v>#REF!</v>
      </c>
    </row>
    <row r="21" s="1" customFormat="1" ht="12" hidden="1" customHeight="1" spans="1:6">
      <c r="A21" s="37" t="s">
        <v>45</v>
      </c>
      <c r="B21" s="40">
        <v>1154169</v>
      </c>
      <c r="C21" s="40">
        <v>107356</v>
      </c>
      <c r="D21" s="38">
        <f t="shared" ref="D21:F21" si="3">SUM(D22:D28)</f>
        <v>630762.5</v>
      </c>
      <c r="E21" s="38" t="e">
        <f t="shared" si="3"/>
        <v>#REF!</v>
      </c>
      <c r="F21" s="38" t="e">
        <f t="shared" si="3"/>
        <v>#REF!</v>
      </c>
    </row>
    <row r="22" s="1" customFormat="1" ht="12" customHeight="1" spans="1:6">
      <c r="A22" s="37" t="s">
        <v>8</v>
      </c>
      <c r="B22" s="43">
        <v>426352</v>
      </c>
      <c r="C22" s="40">
        <v>23953</v>
      </c>
      <c r="D22" s="38">
        <f t="shared" ref="D22:D28" si="4">B22*$B$10+C22*$C$10</f>
        <v>225152.5</v>
      </c>
      <c r="E22" s="38" t="e">
        <f>SUM(#REF!,#REF!)</f>
        <v>#REF!</v>
      </c>
      <c r="F22" s="38" t="e">
        <f>SUM(#REF!,#REF!)</f>
        <v>#REF!</v>
      </c>
    </row>
    <row r="23" s="1" customFormat="1" ht="12" customHeight="1" spans="1:6">
      <c r="A23" s="37" t="s">
        <v>46</v>
      </c>
      <c r="B23" s="43">
        <v>196919</v>
      </c>
      <c r="C23" s="40">
        <v>11899</v>
      </c>
      <c r="D23" s="38">
        <f t="shared" si="4"/>
        <v>104409</v>
      </c>
      <c r="E23" s="38" t="e">
        <f>SUM(#REF!,#REF!)</f>
        <v>#REF!</v>
      </c>
      <c r="F23" s="38" t="e">
        <f>SUM(#REF!,#REF!)</f>
        <v>#REF!</v>
      </c>
    </row>
    <row r="24" s="1" customFormat="1" ht="12" customHeight="1" spans="1:6">
      <c r="A24" s="37" t="s">
        <v>47</v>
      </c>
      <c r="B24" s="43">
        <v>267416</v>
      </c>
      <c r="C24" s="40">
        <v>28756</v>
      </c>
      <c r="D24" s="38">
        <f t="shared" si="4"/>
        <v>148086</v>
      </c>
      <c r="E24" s="38" t="e">
        <f>SUM(#REF!,#REF!)</f>
        <v>#REF!</v>
      </c>
      <c r="F24" s="38" t="e">
        <f>SUM(#REF!,#REF!)</f>
        <v>#REF!</v>
      </c>
    </row>
    <row r="25" s="1" customFormat="1" ht="12" customHeight="1" spans="1:6">
      <c r="A25" s="37" t="s">
        <v>48</v>
      </c>
      <c r="B25" s="43">
        <v>111112</v>
      </c>
      <c r="C25" s="40">
        <v>21784</v>
      </c>
      <c r="D25" s="38">
        <f t="shared" si="4"/>
        <v>66448</v>
      </c>
      <c r="E25" s="38" t="e">
        <f>SUM(#REF!,#REF!)</f>
        <v>#REF!</v>
      </c>
      <c r="F25" s="38" t="e">
        <f>SUM(#REF!,#REF!)</f>
        <v>#REF!</v>
      </c>
    </row>
    <row r="26" s="1" customFormat="1" ht="12" customHeight="1" spans="1:6">
      <c r="A26" s="37" t="s">
        <v>49</v>
      </c>
      <c r="B26" s="43">
        <v>76159</v>
      </c>
      <c r="C26" s="40">
        <v>10220</v>
      </c>
      <c r="D26" s="38">
        <f t="shared" si="4"/>
        <v>43189.5</v>
      </c>
      <c r="E26" s="38" t="e">
        <f>SUM(#REF!,#REF!)</f>
        <v>#REF!</v>
      </c>
      <c r="F26" s="38" t="e">
        <f>SUM(#REF!,#REF!)</f>
        <v>#REF!</v>
      </c>
    </row>
    <row r="27" s="1" customFormat="1" ht="12" customHeight="1" spans="1:6">
      <c r="A27" s="37" t="s">
        <v>50</v>
      </c>
      <c r="B27" s="43">
        <v>32069</v>
      </c>
      <c r="C27" s="40">
        <v>6111</v>
      </c>
      <c r="D27" s="38">
        <f t="shared" si="4"/>
        <v>19090</v>
      </c>
      <c r="E27" s="38" t="e">
        <f>SUM(#REF!,#REF!)</f>
        <v>#REF!</v>
      </c>
      <c r="F27" s="38" t="e">
        <f>SUM(#REF!,#REF!)</f>
        <v>#REF!</v>
      </c>
    </row>
    <row r="28" s="1" customFormat="1" ht="12" customHeight="1" spans="1:6">
      <c r="A28" s="37" t="s">
        <v>51</v>
      </c>
      <c r="B28" s="44">
        <v>44142</v>
      </c>
      <c r="C28" s="40">
        <v>4633</v>
      </c>
      <c r="D28" s="38">
        <f t="shared" si="4"/>
        <v>24387.5</v>
      </c>
      <c r="E28" s="38" t="e">
        <f>SUM(#REF!,#REF!)</f>
        <v>#REF!</v>
      </c>
      <c r="F28" s="38" t="e">
        <f>SUM(#REF!,#REF!)</f>
        <v>#REF!</v>
      </c>
    </row>
    <row r="29" s="1" customFormat="1" ht="12" hidden="1" customHeight="1" spans="1:6">
      <c r="A29" s="37" t="s">
        <v>52</v>
      </c>
      <c r="B29" s="40">
        <v>680687</v>
      </c>
      <c r="C29" s="40">
        <v>113101</v>
      </c>
      <c r="D29" s="38">
        <f t="shared" ref="D29:F29" si="5">SUM(D30:D32)</f>
        <v>396894</v>
      </c>
      <c r="E29" s="38" t="e">
        <f t="shared" si="5"/>
        <v>#REF!</v>
      </c>
      <c r="F29" s="38" t="e">
        <f t="shared" si="5"/>
        <v>#REF!</v>
      </c>
    </row>
    <row r="30" s="1" customFormat="1" ht="12" customHeight="1" spans="1:6">
      <c r="A30" s="37" t="s">
        <v>9</v>
      </c>
      <c r="B30" s="43">
        <v>343838</v>
      </c>
      <c r="C30" s="40">
        <v>43798</v>
      </c>
      <c r="D30" s="38">
        <f t="shared" ref="D30:D32" si="6">B30*$B$10+C30*$C$10</f>
        <v>193818</v>
      </c>
      <c r="E30" s="38" t="e">
        <f>SUM(#REF!,#REF!)</f>
        <v>#REF!</v>
      </c>
      <c r="F30" s="38" t="e">
        <f>SUM(#REF!,#REF!)</f>
        <v>#REF!</v>
      </c>
    </row>
    <row r="31" s="1" customFormat="1" ht="12" customHeight="1" spans="1:6">
      <c r="A31" s="37" t="s">
        <v>53</v>
      </c>
      <c r="B31" s="43">
        <v>197360</v>
      </c>
      <c r="C31" s="40">
        <v>35846</v>
      </c>
      <c r="D31" s="38">
        <f t="shared" si="6"/>
        <v>116603</v>
      </c>
      <c r="E31" s="38" t="e">
        <f>SUM(#REF!,#REF!)</f>
        <v>#REF!</v>
      </c>
      <c r="F31" s="38" t="e">
        <f>SUM(#REF!,#REF!)</f>
        <v>#REF!</v>
      </c>
    </row>
    <row r="32" s="1" customFormat="1" ht="12" customHeight="1" spans="1:6">
      <c r="A32" s="37" t="s">
        <v>54</v>
      </c>
      <c r="B32" s="44">
        <v>139489</v>
      </c>
      <c r="C32" s="40">
        <v>33457</v>
      </c>
      <c r="D32" s="38">
        <f t="shared" si="6"/>
        <v>86473</v>
      </c>
      <c r="E32" s="38" t="e">
        <f>SUM(#REF!,#REF!)</f>
        <v>#REF!</v>
      </c>
      <c r="F32" s="38" t="e">
        <f>SUM(#REF!,#REF!)</f>
        <v>#REF!</v>
      </c>
    </row>
    <row r="33" s="1" customFormat="1" ht="12" hidden="1" customHeight="1" spans="1:6">
      <c r="A33" s="37" t="s">
        <v>55</v>
      </c>
      <c r="B33" s="40">
        <v>239574</v>
      </c>
      <c r="C33" s="40">
        <v>13171</v>
      </c>
      <c r="D33" s="38">
        <f t="shared" ref="D33:F33" si="7">SUM(D34:D36)</f>
        <v>126372.5</v>
      </c>
      <c r="E33" s="38" t="e">
        <f t="shared" si="7"/>
        <v>#REF!</v>
      </c>
      <c r="F33" s="38" t="e">
        <f t="shared" si="7"/>
        <v>#REF!</v>
      </c>
    </row>
    <row r="34" s="1" customFormat="1" ht="12" customHeight="1" spans="1:6">
      <c r="A34" s="37" t="s">
        <v>10</v>
      </c>
      <c r="B34" s="43">
        <v>167098</v>
      </c>
      <c r="C34" s="40">
        <v>5172</v>
      </c>
      <c r="D34" s="38">
        <f t="shared" ref="D34:D36" si="8">B34*$B$10+C34*$C$10</f>
        <v>86135</v>
      </c>
      <c r="E34" s="38" t="e">
        <f>SUM(#REF!,#REF!)</f>
        <v>#REF!</v>
      </c>
      <c r="F34" s="38" t="e">
        <f>SUM(#REF!,#REF!)</f>
        <v>#REF!</v>
      </c>
    </row>
    <row r="35" s="1" customFormat="1" ht="12" customHeight="1" spans="1:6">
      <c r="A35" s="37" t="s">
        <v>56</v>
      </c>
      <c r="B35" s="43">
        <v>32523</v>
      </c>
      <c r="C35" s="40">
        <v>4629</v>
      </c>
      <c r="D35" s="38">
        <f t="shared" si="8"/>
        <v>18576</v>
      </c>
      <c r="E35" s="38" t="e">
        <f>SUM(#REF!,#REF!)</f>
        <v>#REF!</v>
      </c>
      <c r="F35" s="38" t="e">
        <f>SUM(#REF!,#REF!)</f>
        <v>#REF!</v>
      </c>
    </row>
    <row r="36" s="1" customFormat="1" ht="12" customHeight="1" spans="1:6">
      <c r="A36" s="37" t="s">
        <v>57</v>
      </c>
      <c r="B36" s="43">
        <v>39953</v>
      </c>
      <c r="C36" s="40">
        <v>3370</v>
      </c>
      <c r="D36" s="38">
        <f t="shared" si="8"/>
        <v>21661.5</v>
      </c>
      <c r="E36" s="38" t="e">
        <f>SUM(#REF!,#REF!)</f>
        <v>#REF!</v>
      </c>
      <c r="F36" s="38" t="e">
        <f>SUM(#REF!,#REF!)</f>
        <v>#REF!</v>
      </c>
    </row>
    <row r="37" s="1" customFormat="1" ht="12" hidden="1" customHeight="1" spans="1:6">
      <c r="A37" s="37" t="s">
        <v>58</v>
      </c>
      <c r="B37" s="40">
        <v>978300</v>
      </c>
      <c r="C37" s="40">
        <v>128151</v>
      </c>
      <c r="D37" s="38">
        <f t="shared" ref="D37:F37" si="9">SUM(D38:D42)</f>
        <v>553225.5</v>
      </c>
      <c r="E37" s="38" t="e">
        <f t="shared" si="9"/>
        <v>#REF!</v>
      </c>
      <c r="F37" s="38" t="e">
        <f t="shared" si="9"/>
        <v>#REF!</v>
      </c>
    </row>
    <row r="38" s="1" customFormat="1" ht="12" customHeight="1" spans="1:6">
      <c r="A38" s="37" t="s">
        <v>11</v>
      </c>
      <c r="B38" s="43">
        <v>351500</v>
      </c>
      <c r="C38" s="40">
        <v>28051</v>
      </c>
      <c r="D38" s="38">
        <f t="shared" ref="D38:D42" si="10">B38*$B$10+C38*$C$10</f>
        <v>189775.5</v>
      </c>
      <c r="E38" s="38" t="e">
        <f>SUM(#REF!,#REF!)</f>
        <v>#REF!</v>
      </c>
      <c r="F38" s="38" t="e">
        <f>SUM(#REF!,#REF!)</f>
        <v>#REF!</v>
      </c>
    </row>
    <row r="39" s="1" customFormat="1" ht="12" customHeight="1" spans="1:6">
      <c r="A39" s="37" t="s">
        <v>59</v>
      </c>
      <c r="B39" s="44">
        <v>215300</v>
      </c>
      <c r="C39" s="40">
        <v>24060</v>
      </c>
      <c r="D39" s="38">
        <f t="shared" si="10"/>
        <v>119680</v>
      </c>
      <c r="E39" s="38" t="e">
        <f>SUM(#REF!,#REF!)</f>
        <v>#REF!</v>
      </c>
      <c r="F39" s="38" t="e">
        <f>SUM(#REF!,#REF!)</f>
        <v>#REF!</v>
      </c>
    </row>
    <row r="40" s="1" customFormat="1" ht="12" customHeight="1" spans="1:6">
      <c r="A40" s="37" t="s">
        <v>60</v>
      </c>
      <c r="B40" s="43">
        <v>180600</v>
      </c>
      <c r="C40" s="40">
        <v>29862</v>
      </c>
      <c r="D40" s="38">
        <f t="shared" si="10"/>
        <v>105231</v>
      </c>
      <c r="E40" s="38" t="e">
        <f>SUM(#REF!,#REF!)</f>
        <v>#REF!</v>
      </c>
      <c r="F40" s="38" t="e">
        <f>SUM(#REF!,#REF!)</f>
        <v>#REF!</v>
      </c>
    </row>
    <row r="41" s="1" customFormat="1" ht="12" customHeight="1" spans="1:6">
      <c r="A41" s="37" t="s">
        <v>61</v>
      </c>
      <c r="B41" s="43">
        <v>114800</v>
      </c>
      <c r="C41" s="40">
        <v>23051</v>
      </c>
      <c r="D41" s="38">
        <f t="shared" si="10"/>
        <v>68925.5</v>
      </c>
      <c r="E41" s="38" t="e">
        <f>SUM(#REF!,#REF!)</f>
        <v>#REF!</v>
      </c>
      <c r="F41" s="38" t="e">
        <f>SUM(#REF!,#REF!)</f>
        <v>#REF!</v>
      </c>
    </row>
    <row r="42" s="1" customFormat="1" ht="12" customHeight="1" spans="1:6">
      <c r="A42" s="37" t="s">
        <v>62</v>
      </c>
      <c r="B42" s="43">
        <v>116100</v>
      </c>
      <c r="C42" s="40">
        <v>23127</v>
      </c>
      <c r="D42" s="38">
        <f t="shared" si="10"/>
        <v>69613.5</v>
      </c>
      <c r="E42" s="38" t="e">
        <f>SUM(#REF!,#REF!)</f>
        <v>#REF!</v>
      </c>
      <c r="F42" s="38" t="e">
        <f>SUM(#REF!,#REF!)</f>
        <v>#REF!</v>
      </c>
    </row>
    <row r="43" s="1" customFormat="1" ht="12" hidden="1" customHeight="1" spans="1:6">
      <c r="A43" s="37" t="s">
        <v>63</v>
      </c>
      <c r="B43" s="40">
        <v>564912</v>
      </c>
      <c r="C43" s="40">
        <v>140087</v>
      </c>
      <c r="D43" s="38">
        <f t="shared" ref="D43:F43" si="11">SUM(D44:D48)</f>
        <v>352499.5</v>
      </c>
      <c r="E43" s="38" t="e">
        <f t="shared" si="11"/>
        <v>#REF!</v>
      </c>
      <c r="F43" s="38" t="e">
        <f t="shared" si="11"/>
        <v>#REF!</v>
      </c>
    </row>
    <row r="44" s="1" customFormat="1" ht="12" customHeight="1" spans="1:6">
      <c r="A44" s="37" t="s">
        <v>12</v>
      </c>
      <c r="B44" s="43">
        <v>178784</v>
      </c>
      <c r="C44" s="40">
        <v>30486</v>
      </c>
      <c r="D44" s="38">
        <f t="shared" ref="D44:D48" si="12">B44*$B$10+C44*$C$10</f>
        <v>104635</v>
      </c>
      <c r="E44" s="38" t="e">
        <f>SUM(#REF!,#REF!)</f>
        <v>#REF!</v>
      </c>
      <c r="F44" s="38" t="e">
        <f>SUM(#REF!,#REF!)</f>
        <v>#REF!</v>
      </c>
    </row>
    <row r="45" s="1" customFormat="1" ht="12" customHeight="1" spans="1:6">
      <c r="A45" s="37" t="s">
        <v>64</v>
      </c>
      <c r="B45" s="43">
        <v>154554</v>
      </c>
      <c r="C45" s="40">
        <v>46495</v>
      </c>
      <c r="D45" s="38">
        <f t="shared" si="12"/>
        <v>100524.5</v>
      </c>
      <c r="E45" s="38" t="e">
        <f>SUM(#REF!,#REF!)</f>
        <v>#REF!</v>
      </c>
      <c r="F45" s="38" t="e">
        <f>SUM(#REF!,#REF!)</f>
        <v>#REF!</v>
      </c>
    </row>
    <row r="46" s="1" customFormat="1" ht="12" customHeight="1" spans="1:6">
      <c r="A46" s="37" t="s">
        <v>65</v>
      </c>
      <c r="B46" s="43">
        <v>114272</v>
      </c>
      <c r="C46" s="40">
        <v>33656</v>
      </c>
      <c r="D46" s="38">
        <f t="shared" si="12"/>
        <v>73964</v>
      </c>
      <c r="E46" s="38" t="e">
        <f>SUM(#REF!,#REF!)</f>
        <v>#REF!</v>
      </c>
      <c r="F46" s="38" t="e">
        <f>SUM(#REF!,#REF!)</f>
        <v>#REF!</v>
      </c>
    </row>
    <row r="47" s="1" customFormat="1" ht="12" customHeight="1" spans="1:6">
      <c r="A47" s="37" t="s">
        <v>66</v>
      </c>
      <c r="B47" s="43">
        <v>78565</v>
      </c>
      <c r="C47" s="40">
        <v>20872</v>
      </c>
      <c r="D47" s="38">
        <f t="shared" si="12"/>
        <v>49718.5</v>
      </c>
      <c r="E47" s="38" t="e">
        <f>SUM(#REF!,#REF!)</f>
        <v>#REF!</v>
      </c>
      <c r="F47" s="38" t="e">
        <f>SUM(#REF!,#REF!)</f>
        <v>#REF!</v>
      </c>
    </row>
    <row r="48" s="1" customFormat="1" ht="12" customHeight="1" spans="1:6">
      <c r="A48" s="37" t="s">
        <v>67</v>
      </c>
      <c r="B48" s="43">
        <v>38737</v>
      </c>
      <c r="C48" s="40">
        <v>8578</v>
      </c>
      <c r="D48" s="38">
        <f t="shared" si="12"/>
        <v>23657.5</v>
      </c>
      <c r="E48" s="38" t="e">
        <f>SUM(#REF!,#REF!)</f>
        <v>#REF!</v>
      </c>
      <c r="F48" s="38" t="e">
        <f>SUM(#REF!,#REF!)</f>
        <v>#REF!</v>
      </c>
    </row>
    <row r="49" s="1" customFormat="1" ht="12" hidden="1" customHeight="1" spans="1:6">
      <c r="A49" s="37" t="s">
        <v>68</v>
      </c>
      <c r="B49" s="40">
        <v>708875</v>
      </c>
      <c r="C49" s="40">
        <v>97482</v>
      </c>
      <c r="D49" s="38">
        <f t="shared" ref="D49:F49" si="13">SUM(D50:D53)</f>
        <v>403178.5</v>
      </c>
      <c r="E49" s="38" t="e">
        <f t="shared" si="13"/>
        <v>#REF!</v>
      </c>
      <c r="F49" s="38" t="e">
        <f t="shared" si="13"/>
        <v>#REF!</v>
      </c>
    </row>
    <row r="50" s="1" customFormat="1" ht="12" customHeight="1" spans="1:6">
      <c r="A50" s="37" t="s">
        <v>13</v>
      </c>
      <c r="B50" s="43">
        <v>292300</v>
      </c>
      <c r="C50" s="40">
        <v>33524</v>
      </c>
      <c r="D50" s="38">
        <f t="shared" ref="D50:D53" si="14">B50*$B$10+C50*$C$10</f>
        <v>162912</v>
      </c>
      <c r="E50" s="38" t="e">
        <f>SUM(#REF!,#REF!)</f>
        <v>#REF!</v>
      </c>
      <c r="F50" s="38" t="e">
        <f>SUM(#REF!,#REF!)</f>
        <v>#REF!</v>
      </c>
    </row>
    <row r="51" s="1" customFormat="1" ht="12" customHeight="1" spans="1:6">
      <c r="A51" s="37" t="s">
        <v>69</v>
      </c>
      <c r="B51" s="44">
        <v>193845</v>
      </c>
      <c r="C51" s="40">
        <v>28359</v>
      </c>
      <c r="D51" s="38">
        <f t="shared" si="14"/>
        <v>111102</v>
      </c>
      <c r="E51" s="38" t="e">
        <f>SUM(#REF!,#REF!)</f>
        <v>#REF!</v>
      </c>
      <c r="F51" s="38" t="e">
        <f>SUM(#REF!,#REF!)</f>
        <v>#REF!</v>
      </c>
    </row>
    <row r="52" s="1" customFormat="1" ht="12" customHeight="1" spans="1:6">
      <c r="A52" s="37" t="s">
        <v>70</v>
      </c>
      <c r="B52" s="43">
        <v>125636</v>
      </c>
      <c r="C52" s="40">
        <v>22384</v>
      </c>
      <c r="D52" s="38">
        <f t="shared" si="14"/>
        <v>74010</v>
      </c>
      <c r="E52" s="38" t="e">
        <f>SUM(#REF!,#REF!)</f>
        <v>#REF!</v>
      </c>
      <c r="F52" s="38" t="e">
        <f>SUM(#REF!,#REF!)</f>
        <v>#REF!</v>
      </c>
    </row>
    <row r="53" s="1" customFormat="1" ht="12" customHeight="1" spans="1:6">
      <c r="A53" s="37" t="s">
        <v>71</v>
      </c>
      <c r="B53" s="43">
        <v>97094</v>
      </c>
      <c r="C53" s="40">
        <v>13215</v>
      </c>
      <c r="D53" s="38">
        <f t="shared" si="14"/>
        <v>55154.5</v>
      </c>
      <c r="E53" s="38" t="e">
        <f>SUM(#REF!,#REF!)</f>
        <v>#REF!</v>
      </c>
      <c r="F53" s="38" t="e">
        <f>SUM(#REF!,#REF!)</f>
        <v>#REF!</v>
      </c>
    </row>
    <row r="54" s="1" customFormat="1" ht="12" hidden="1" customHeight="1" spans="1:6">
      <c r="A54" s="37" t="s">
        <v>72</v>
      </c>
      <c r="B54" s="40">
        <v>792560</v>
      </c>
      <c r="C54" s="40">
        <v>103409</v>
      </c>
      <c r="D54" s="38">
        <f t="shared" ref="D54:F54" si="15">SUM(D55:D58)</f>
        <v>447984.5</v>
      </c>
      <c r="E54" s="38" t="e">
        <f t="shared" si="15"/>
        <v>#REF!</v>
      </c>
      <c r="F54" s="38" t="e">
        <f t="shared" si="15"/>
        <v>#REF!</v>
      </c>
    </row>
    <row r="55" s="1" customFormat="1" ht="12" customHeight="1" spans="1:6">
      <c r="A55" s="37" t="s">
        <v>14</v>
      </c>
      <c r="B55" s="43">
        <v>275131</v>
      </c>
      <c r="C55" s="40">
        <v>31779</v>
      </c>
      <c r="D55" s="38">
        <f t="shared" ref="D55:D58" si="16">B55*$B$10+C55*$C$10</f>
        <v>153455</v>
      </c>
      <c r="E55" s="38" t="e">
        <f>SUM(#REF!,#REF!)</f>
        <v>#REF!</v>
      </c>
      <c r="F55" s="38" t="e">
        <f>SUM(#REF!,#REF!)</f>
        <v>#REF!</v>
      </c>
    </row>
    <row r="56" s="1" customFormat="1" ht="12" customHeight="1" spans="1:6">
      <c r="A56" s="37" t="s">
        <v>73</v>
      </c>
      <c r="B56" s="43">
        <v>144413</v>
      </c>
      <c r="C56" s="40">
        <v>18063</v>
      </c>
      <c r="D56" s="38">
        <f t="shared" si="16"/>
        <v>81238</v>
      </c>
      <c r="E56" s="38" t="e">
        <f>SUM(#REF!,#REF!)</f>
        <v>#REF!</v>
      </c>
      <c r="F56" s="38" t="e">
        <f>SUM(#REF!,#REF!)</f>
        <v>#REF!</v>
      </c>
    </row>
    <row r="57" s="1" customFormat="1" ht="12" customHeight="1" spans="1:6">
      <c r="A57" s="37" t="s">
        <v>74</v>
      </c>
      <c r="B57" s="43">
        <v>220104</v>
      </c>
      <c r="C57" s="40">
        <v>33640</v>
      </c>
      <c r="D57" s="38">
        <f t="shared" si="16"/>
        <v>126872</v>
      </c>
      <c r="E57" s="38" t="e">
        <f>SUM(#REF!,#REF!)</f>
        <v>#REF!</v>
      </c>
      <c r="F57" s="38" t="e">
        <f>SUM(#REF!,#REF!)</f>
        <v>#REF!</v>
      </c>
    </row>
    <row r="58" s="1" customFormat="1" ht="12" customHeight="1" spans="1:6">
      <c r="A58" s="37" t="s">
        <v>75</v>
      </c>
      <c r="B58" s="43">
        <v>152912</v>
      </c>
      <c r="C58" s="40">
        <v>19927</v>
      </c>
      <c r="D58" s="38">
        <f t="shared" si="16"/>
        <v>86419.5</v>
      </c>
      <c r="E58" s="38" t="e">
        <f>SUM(#REF!,#REF!)</f>
        <v>#REF!</v>
      </c>
      <c r="F58" s="38" t="e">
        <f>SUM(#REF!,#REF!)</f>
        <v>#REF!</v>
      </c>
    </row>
    <row r="59" s="1" customFormat="1" ht="12" hidden="1" customHeight="1" spans="1:6">
      <c r="A59" s="37" t="s">
        <v>76</v>
      </c>
      <c r="B59" s="40">
        <v>774179</v>
      </c>
      <c r="C59" s="40">
        <v>77255</v>
      </c>
      <c r="D59" s="38">
        <f t="shared" ref="D59:F59" si="17">SUM(D60:D67)</f>
        <v>425717</v>
      </c>
      <c r="E59" s="38" t="e">
        <f t="shared" si="17"/>
        <v>#REF!</v>
      </c>
      <c r="F59" s="38" t="e">
        <f t="shared" si="17"/>
        <v>#REF!</v>
      </c>
    </row>
    <row r="60" s="1" customFormat="1" ht="12" customHeight="1" spans="1:6">
      <c r="A60" s="37" t="s">
        <v>15</v>
      </c>
      <c r="B60" s="43">
        <v>300985</v>
      </c>
      <c r="C60" s="40">
        <v>17909</v>
      </c>
      <c r="D60" s="38">
        <f t="shared" ref="D60:D67" si="18">B60*$B$10+C60*$C$10</f>
        <v>159447</v>
      </c>
      <c r="E60" s="38" t="e">
        <f>SUM(#REF!,#REF!)</f>
        <v>#REF!</v>
      </c>
      <c r="F60" s="38" t="e">
        <f>SUM(#REF!,#REF!)</f>
        <v>#REF!</v>
      </c>
    </row>
    <row r="61" s="1" customFormat="1" ht="12" customHeight="1" spans="1:6">
      <c r="A61" s="37" t="s">
        <v>77</v>
      </c>
      <c r="B61" s="43">
        <v>103796</v>
      </c>
      <c r="C61" s="40">
        <v>7887</v>
      </c>
      <c r="D61" s="38">
        <f t="shared" si="18"/>
        <v>55841.5</v>
      </c>
      <c r="E61" s="38" t="e">
        <f>SUM(#REF!,#REF!)</f>
        <v>#REF!</v>
      </c>
      <c r="F61" s="38" t="e">
        <f>SUM(#REF!,#REF!)</f>
        <v>#REF!</v>
      </c>
    </row>
    <row r="62" s="1" customFormat="1" ht="12" customHeight="1" spans="1:6">
      <c r="A62" s="37" t="s">
        <v>78</v>
      </c>
      <c r="B62" s="43">
        <v>82174</v>
      </c>
      <c r="C62" s="40">
        <v>6898</v>
      </c>
      <c r="D62" s="38">
        <f t="shared" si="18"/>
        <v>44536</v>
      </c>
      <c r="E62" s="38" t="e">
        <f>SUM(#REF!,#REF!)</f>
        <v>#REF!</v>
      </c>
      <c r="F62" s="38" t="e">
        <f>SUM(#REF!,#REF!)</f>
        <v>#REF!</v>
      </c>
    </row>
    <row r="63" s="1" customFormat="1" ht="12" customHeight="1" spans="1:6">
      <c r="A63" s="37" t="s">
        <v>79</v>
      </c>
      <c r="B63" s="43">
        <v>111522</v>
      </c>
      <c r="C63" s="40">
        <v>12372</v>
      </c>
      <c r="D63" s="38">
        <f t="shared" si="18"/>
        <v>61947</v>
      </c>
      <c r="E63" s="38" t="e">
        <f>SUM(#REF!,#REF!)</f>
        <v>#REF!</v>
      </c>
      <c r="F63" s="38" t="e">
        <f>SUM(#REF!,#REF!)</f>
        <v>#REF!</v>
      </c>
    </row>
    <row r="64" s="1" customFormat="1" ht="12" customHeight="1" spans="1:6">
      <c r="A64" s="37" t="s">
        <v>80</v>
      </c>
      <c r="B64" s="43">
        <v>88197</v>
      </c>
      <c r="C64" s="40">
        <v>13074</v>
      </c>
      <c r="D64" s="38">
        <f t="shared" si="18"/>
        <v>50635.5</v>
      </c>
      <c r="E64" s="38" t="e">
        <f>SUM(#REF!,#REF!)</f>
        <v>#REF!</v>
      </c>
      <c r="F64" s="38" t="e">
        <f>SUM(#REF!,#REF!)</f>
        <v>#REF!</v>
      </c>
    </row>
    <row r="65" s="1" customFormat="1" ht="12" customHeight="1" spans="1:6">
      <c r="A65" s="37" t="s">
        <v>81</v>
      </c>
      <c r="B65" s="43">
        <v>44096</v>
      </c>
      <c r="C65" s="40">
        <v>10195</v>
      </c>
      <c r="D65" s="38">
        <f t="shared" si="18"/>
        <v>27145.5</v>
      </c>
      <c r="E65" s="38" t="e">
        <f>SUM(#REF!,#REF!)</f>
        <v>#REF!</v>
      </c>
      <c r="F65" s="38" t="e">
        <f>SUM(#REF!,#REF!)</f>
        <v>#REF!</v>
      </c>
    </row>
    <row r="66" s="1" customFormat="1" ht="12" customHeight="1" spans="1:6">
      <c r="A66" s="37" t="s">
        <v>82</v>
      </c>
      <c r="B66" s="44">
        <v>19875</v>
      </c>
      <c r="C66" s="40">
        <v>4668</v>
      </c>
      <c r="D66" s="38">
        <f t="shared" si="18"/>
        <v>12271.5</v>
      </c>
      <c r="E66" s="38" t="e">
        <f>SUM(#REF!,#REF!)</f>
        <v>#REF!</v>
      </c>
      <c r="F66" s="38" t="e">
        <f>SUM(#REF!,#REF!)</f>
        <v>#REF!</v>
      </c>
    </row>
    <row r="67" s="1" customFormat="1" ht="12" customHeight="1" spans="1:6">
      <c r="A67" s="37" t="s">
        <v>83</v>
      </c>
      <c r="B67" s="44">
        <v>23534</v>
      </c>
      <c r="C67" s="40">
        <v>4252</v>
      </c>
      <c r="D67" s="38">
        <f t="shared" si="18"/>
        <v>13893</v>
      </c>
      <c r="E67" s="38" t="e">
        <f>SUM(#REF!,#REF!)</f>
        <v>#REF!</v>
      </c>
      <c r="F67" s="38" t="e">
        <f>SUM(#REF!,#REF!)</f>
        <v>#REF!</v>
      </c>
    </row>
    <row r="68" s="1" customFormat="1" ht="12" hidden="1" customHeight="1" spans="1:6">
      <c r="A68" s="37" t="s">
        <v>84</v>
      </c>
      <c r="B68" s="40">
        <v>1457836</v>
      </c>
      <c r="C68" s="40">
        <v>415446</v>
      </c>
      <c r="D68" s="38">
        <f t="shared" ref="D68:F68" si="19">SUM(D69:D75)</f>
        <v>936641</v>
      </c>
      <c r="E68" s="38" t="e">
        <f t="shared" si="19"/>
        <v>#REF!</v>
      </c>
      <c r="F68" s="38" t="e">
        <f t="shared" si="19"/>
        <v>#REF!</v>
      </c>
    </row>
    <row r="69" s="1" customFormat="1" ht="12" customHeight="1" spans="1:6">
      <c r="A69" s="37" t="s">
        <v>16</v>
      </c>
      <c r="B69" s="43">
        <v>422907</v>
      </c>
      <c r="C69" s="40">
        <v>62251</v>
      </c>
      <c r="D69" s="38">
        <f t="shared" ref="D69:D75" si="20">B69*$B$10+C69*$C$10</f>
        <v>242579</v>
      </c>
      <c r="E69" s="38" t="e">
        <f>SUM(#REF!,#REF!)</f>
        <v>#REF!</v>
      </c>
      <c r="F69" s="38" t="e">
        <f>SUM(#REF!,#REF!)</f>
        <v>#REF!</v>
      </c>
    </row>
    <row r="70" s="1" customFormat="1" ht="12" customHeight="1" spans="1:6">
      <c r="A70" s="37" t="s">
        <v>85</v>
      </c>
      <c r="B70" s="43">
        <v>229951</v>
      </c>
      <c r="C70" s="40">
        <v>84790</v>
      </c>
      <c r="D70" s="38">
        <f t="shared" si="20"/>
        <v>157370.5</v>
      </c>
      <c r="E70" s="38" t="e">
        <f>SUM(#REF!,#REF!)</f>
        <v>#REF!</v>
      </c>
      <c r="F70" s="38" t="e">
        <f>SUM(#REF!,#REF!)</f>
        <v>#REF!</v>
      </c>
    </row>
    <row r="71" s="1" customFormat="1" ht="12" customHeight="1" spans="1:6">
      <c r="A71" s="37" t="s">
        <v>86</v>
      </c>
      <c r="B71" s="43">
        <v>193074</v>
      </c>
      <c r="C71" s="40">
        <v>51038</v>
      </c>
      <c r="D71" s="38">
        <f t="shared" si="20"/>
        <v>122056</v>
      </c>
      <c r="E71" s="38" t="e">
        <f>SUM(#REF!,#REF!)</f>
        <v>#REF!</v>
      </c>
      <c r="F71" s="38" t="e">
        <f>SUM(#REF!,#REF!)</f>
        <v>#REF!</v>
      </c>
    </row>
    <row r="72" s="1" customFormat="1" ht="12" customHeight="1" spans="1:6">
      <c r="A72" s="37" t="s">
        <v>87</v>
      </c>
      <c r="B72" s="43">
        <v>190021</v>
      </c>
      <c r="C72" s="40">
        <v>59075</v>
      </c>
      <c r="D72" s="38">
        <f t="shared" si="20"/>
        <v>124548</v>
      </c>
      <c r="E72" s="38" t="e">
        <f>SUM(#REF!,#REF!)</f>
        <v>#REF!</v>
      </c>
      <c r="F72" s="38" t="e">
        <f>SUM(#REF!,#REF!)</f>
        <v>#REF!</v>
      </c>
    </row>
    <row r="73" s="1" customFormat="1" ht="12" customHeight="1" spans="1:6">
      <c r="A73" s="37" t="s">
        <v>88</v>
      </c>
      <c r="B73" s="43">
        <v>124571</v>
      </c>
      <c r="C73" s="40">
        <v>56121</v>
      </c>
      <c r="D73" s="38">
        <f t="shared" si="20"/>
        <v>90346</v>
      </c>
      <c r="E73" s="38" t="e">
        <f>SUM(#REF!,#REF!)</f>
        <v>#REF!</v>
      </c>
      <c r="F73" s="38" t="e">
        <f>SUM(#REF!,#REF!)</f>
        <v>#REF!</v>
      </c>
    </row>
    <row r="74" s="1" customFormat="1" ht="12" customHeight="1" spans="1:6">
      <c r="A74" s="37" t="s">
        <v>89</v>
      </c>
      <c r="B74" s="43">
        <v>129039</v>
      </c>
      <c r="C74" s="40">
        <v>47106</v>
      </c>
      <c r="D74" s="38">
        <f t="shared" si="20"/>
        <v>88072.5</v>
      </c>
      <c r="E74" s="38" t="e">
        <f>SUM(#REF!,#REF!)</f>
        <v>#REF!</v>
      </c>
      <c r="F74" s="38" t="e">
        <f>SUM(#REF!,#REF!)</f>
        <v>#REF!</v>
      </c>
    </row>
    <row r="75" s="1" customFormat="1" ht="12" customHeight="1" spans="1:6">
      <c r="A75" s="37" t="s">
        <v>90</v>
      </c>
      <c r="B75" s="43">
        <v>168273</v>
      </c>
      <c r="C75" s="40">
        <v>55065</v>
      </c>
      <c r="D75" s="38">
        <f t="shared" si="20"/>
        <v>111669</v>
      </c>
      <c r="E75" s="38" t="e">
        <f>SUM(#REF!,#REF!)</f>
        <v>#REF!</v>
      </c>
      <c r="F75" s="38" t="e">
        <f>SUM(#REF!,#REF!)</f>
        <v>#REF!</v>
      </c>
    </row>
    <row r="76" s="1" customFormat="1" ht="12" hidden="1" customHeight="1" spans="1:6">
      <c r="A76" s="37" t="s">
        <v>91</v>
      </c>
      <c r="B76" s="40">
        <v>944190</v>
      </c>
      <c r="C76" s="40">
        <v>101802</v>
      </c>
      <c r="D76" s="38">
        <f t="shared" ref="D76:F76" si="21">SUM(D77:D84)</f>
        <v>522996</v>
      </c>
      <c r="E76" s="38" t="e">
        <f t="shared" si="21"/>
        <v>#REF!</v>
      </c>
      <c r="F76" s="38" t="e">
        <f t="shared" si="21"/>
        <v>#REF!</v>
      </c>
    </row>
    <row r="77" s="1" customFormat="1" ht="12" customHeight="1" spans="1:6">
      <c r="A77" s="37" t="s">
        <v>17</v>
      </c>
      <c r="B77" s="43">
        <v>436005</v>
      </c>
      <c r="C77" s="40">
        <v>34875</v>
      </c>
      <c r="D77" s="38">
        <f t="shared" ref="D77:D84" si="22">B77*$B$10+C77*$C$10</f>
        <v>235440</v>
      </c>
      <c r="E77" s="38" t="e">
        <f>SUM(#REF!,#REF!)</f>
        <v>#REF!</v>
      </c>
      <c r="F77" s="38" t="e">
        <f>SUM(#REF!,#REF!)</f>
        <v>#REF!</v>
      </c>
    </row>
    <row r="78" s="1" customFormat="1" ht="12" customHeight="1" spans="1:6">
      <c r="A78" s="37" t="s">
        <v>92</v>
      </c>
      <c r="B78" s="43">
        <v>100433</v>
      </c>
      <c r="C78" s="40">
        <v>10690</v>
      </c>
      <c r="D78" s="38">
        <f t="shared" si="22"/>
        <v>55561.5</v>
      </c>
      <c r="E78" s="38" t="e">
        <f>SUM(#REF!,#REF!)</f>
        <v>#REF!</v>
      </c>
      <c r="F78" s="38" t="e">
        <f>SUM(#REF!,#REF!)</f>
        <v>#REF!</v>
      </c>
    </row>
    <row r="79" s="1" customFormat="1" ht="12" customHeight="1" spans="1:6">
      <c r="A79" s="37" t="s">
        <v>93</v>
      </c>
      <c r="B79" s="43">
        <v>72702</v>
      </c>
      <c r="C79" s="40">
        <v>12154</v>
      </c>
      <c r="D79" s="38">
        <f t="shared" si="22"/>
        <v>42428</v>
      </c>
      <c r="E79" s="38" t="e">
        <f>SUM(#REF!,#REF!)</f>
        <v>#REF!</v>
      </c>
      <c r="F79" s="38" t="e">
        <f>SUM(#REF!,#REF!)</f>
        <v>#REF!</v>
      </c>
    </row>
    <row r="80" s="1" customFormat="1" ht="12" customHeight="1" spans="1:6">
      <c r="A80" s="37" t="s">
        <v>94</v>
      </c>
      <c r="B80" s="44">
        <v>83966</v>
      </c>
      <c r="C80" s="40">
        <v>9405</v>
      </c>
      <c r="D80" s="38">
        <f t="shared" si="22"/>
        <v>46685.5</v>
      </c>
      <c r="E80" s="38" t="e">
        <f>SUM(#REF!,#REF!)</f>
        <v>#REF!</v>
      </c>
      <c r="F80" s="38" t="e">
        <f>SUM(#REF!,#REF!)</f>
        <v>#REF!</v>
      </c>
    </row>
    <row r="81" s="1" customFormat="1" ht="12" customHeight="1" spans="1:6">
      <c r="A81" s="37" t="s">
        <v>95</v>
      </c>
      <c r="B81" s="43">
        <v>74408</v>
      </c>
      <c r="C81" s="40">
        <v>11115</v>
      </c>
      <c r="D81" s="38">
        <f t="shared" si="22"/>
        <v>42761.5</v>
      </c>
      <c r="E81" s="38" t="e">
        <f>SUM(#REF!,#REF!)</f>
        <v>#REF!</v>
      </c>
      <c r="F81" s="38" t="e">
        <f>SUM(#REF!,#REF!)</f>
        <v>#REF!</v>
      </c>
    </row>
    <row r="82" s="1" customFormat="1" ht="12" customHeight="1" spans="1:6">
      <c r="A82" s="37" t="s">
        <v>96</v>
      </c>
      <c r="B82" s="44">
        <v>68050</v>
      </c>
      <c r="C82" s="40">
        <v>6813</v>
      </c>
      <c r="D82" s="38">
        <f t="shared" si="22"/>
        <v>37431.5</v>
      </c>
      <c r="E82" s="38" t="e">
        <f>SUM(#REF!,#REF!)</f>
        <v>#REF!</v>
      </c>
      <c r="F82" s="38" t="e">
        <f>SUM(#REF!,#REF!)</f>
        <v>#REF!</v>
      </c>
    </row>
    <row r="83" s="1" customFormat="1" ht="12" customHeight="1" spans="1:6">
      <c r="A83" s="37" t="s">
        <v>97</v>
      </c>
      <c r="B83" s="43">
        <v>59868</v>
      </c>
      <c r="C83" s="40">
        <v>8720</v>
      </c>
      <c r="D83" s="38">
        <f t="shared" si="22"/>
        <v>34294</v>
      </c>
      <c r="E83" s="38" t="e">
        <f>SUM(#REF!,#REF!)</f>
        <v>#REF!</v>
      </c>
      <c r="F83" s="38" t="e">
        <f>SUM(#REF!,#REF!)</f>
        <v>#REF!</v>
      </c>
    </row>
    <row r="84" s="1" customFormat="1" ht="12" customHeight="1" spans="1:6">
      <c r="A84" s="37" t="s">
        <v>98</v>
      </c>
      <c r="B84" s="43">
        <v>48758</v>
      </c>
      <c r="C84" s="40">
        <v>8030</v>
      </c>
      <c r="D84" s="38">
        <f t="shared" si="22"/>
        <v>28394</v>
      </c>
      <c r="E84" s="38" t="e">
        <f>SUM(#REF!,#REF!)</f>
        <v>#REF!</v>
      </c>
      <c r="F84" s="38" t="e">
        <f>SUM(#REF!,#REF!)</f>
        <v>#REF!</v>
      </c>
    </row>
    <row r="85" s="1" customFormat="1" ht="12" hidden="1" customHeight="1" spans="1:6">
      <c r="A85" s="45" t="s">
        <v>99</v>
      </c>
      <c r="B85" s="40">
        <v>807122</v>
      </c>
      <c r="C85" s="40">
        <v>152386</v>
      </c>
      <c r="D85" s="38">
        <f t="shared" ref="D85:F85" si="23">SUM(D86:D90)</f>
        <v>479754</v>
      </c>
      <c r="E85" s="38" t="e">
        <f t="shared" si="23"/>
        <v>#REF!</v>
      </c>
      <c r="F85" s="38" t="e">
        <f t="shared" si="23"/>
        <v>#REF!</v>
      </c>
    </row>
    <row r="86" s="1" customFormat="1" ht="12" customHeight="1" spans="1:6">
      <c r="A86" s="45" t="s">
        <v>18</v>
      </c>
      <c r="B86" s="43">
        <v>224634</v>
      </c>
      <c r="C86" s="40">
        <v>35980</v>
      </c>
      <c r="D86" s="38">
        <f t="shared" ref="D86:D90" si="24">B86*$B$10+C86*$C$10</f>
        <v>130307</v>
      </c>
      <c r="E86" s="38" t="e">
        <f>SUM(#REF!,#REF!)</f>
        <v>#REF!</v>
      </c>
      <c r="F86" s="38" t="e">
        <f>SUM(#REF!,#REF!)</f>
        <v>#REF!</v>
      </c>
    </row>
    <row r="87" s="1" customFormat="1" ht="12" customHeight="1" spans="1:6">
      <c r="A87" s="45" t="s">
        <v>100</v>
      </c>
      <c r="B87" s="43">
        <v>204923</v>
      </c>
      <c r="C87" s="40">
        <v>41473</v>
      </c>
      <c r="D87" s="38">
        <f t="shared" si="24"/>
        <v>123198</v>
      </c>
      <c r="E87" s="38" t="e">
        <f>SUM(#REF!,#REF!)</f>
        <v>#REF!</v>
      </c>
      <c r="F87" s="38" t="e">
        <f>SUM(#REF!,#REF!)</f>
        <v>#REF!</v>
      </c>
    </row>
    <row r="88" s="1" customFormat="1" ht="12" customHeight="1" spans="1:6">
      <c r="A88" s="45" t="s">
        <v>101</v>
      </c>
      <c r="B88" s="44">
        <v>61683</v>
      </c>
      <c r="C88" s="40">
        <v>10853</v>
      </c>
      <c r="D88" s="38">
        <f t="shared" si="24"/>
        <v>36268</v>
      </c>
      <c r="E88" s="38" t="e">
        <f>SUM(#REF!,#REF!)</f>
        <v>#REF!</v>
      </c>
      <c r="F88" s="38" t="e">
        <f>SUM(#REF!,#REF!)</f>
        <v>#REF!</v>
      </c>
    </row>
    <row r="89" s="1" customFormat="1" ht="12" customHeight="1" spans="1:6">
      <c r="A89" s="45" t="s">
        <v>102</v>
      </c>
      <c r="B89" s="43">
        <v>160398</v>
      </c>
      <c r="C89" s="40">
        <v>35726</v>
      </c>
      <c r="D89" s="38">
        <f t="shared" si="24"/>
        <v>98062</v>
      </c>
      <c r="E89" s="38" t="e">
        <f>SUM(#REF!,#REF!)</f>
        <v>#REF!</v>
      </c>
      <c r="F89" s="38" t="e">
        <f>SUM(#REF!,#REF!)</f>
        <v>#REF!</v>
      </c>
    </row>
    <row r="90" s="1" customFormat="1" ht="12" customHeight="1" spans="1:6">
      <c r="A90" s="45" t="s">
        <v>103</v>
      </c>
      <c r="B90" s="43">
        <v>155484</v>
      </c>
      <c r="C90" s="40">
        <v>28354</v>
      </c>
      <c r="D90" s="38">
        <f t="shared" si="24"/>
        <v>91919</v>
      </c>
      <c r="E90" s="38" t="e">
        <f>SUM(#REF!,#REF!)</f>
        <v>#REF!</v>
      </c>
      <c r="F90" s="38" t="e">
        <f>SUM(#REF!,#REF!)</f>
        <v>#REF!</v>
      </c>
    </row>
    <row r="91" s="1" customFormat="1" ht="12" hidden="1" customHeight="1" spans="1:6">
      <c r="A91" s="46" t="s">
        <v>104</v>
      </c>
      <c r="B91" s="40">
        <v>1204421</v>
      </c>
      <c r="C91" s="40">
        <v>285982</v>
      </c>
      <c r="D91" s="38">
        <f t="shared" ref="D91:F91" si="25">SUM(D92:D97)</f>
        <v>745201.5</v>
      </c>
      <c r="E91" s="38" t="e">
        <f t="shared" si="25"/>
        <v>#REF!</v>
      </c>
      <c r="F91" s="38" t="e">
        <f t="shared" si="25"/>
        <v>#REF!</v>
      </c>
    </row>
    <row r="92" s="1" customFormat="1" ht="12" customHeight="1" spans="1:6">
      <c r="A92" s="46" t="s">
        <v>19</v>
      </c>
      <c r="B92" s="43">
        <v>388539</v>
      </c>
      <c r="C92" s="40">
        <v>62813</v>
      </c>
      <c r="D92" s="38">
        <f t="shared" ref="D92:D97" si="26">B92*$B$10+C92*$C$10</f>
        <v>225676</v>
      </c>
      <c r="E92" s="38" t="e">
        <f>SUM(#REF!,#REF!)</f>
        <v>#REF!</v>
      </c>
      <c r="F92" s="38" t="e">
        <f>SUM(#REF!,#REF!)</f>
        <v>#REF!</v>
      </c>
    </row>
    <row r="93" s="1" customFormat="1" ht="12" customHeight="1" spans="1:6">
      <c r="A93" s="45" t="s">
        <v>105</v>
      </c>
      <c r="B93" s="43">
        <v>191020</v>
      </c>
      <c r="C93" s="40">
        <v>33637</v>
      </c>
      <c r="D93" s="38">
        <f t="shared" si="26"/>
        <v>112328.5</v>
      </c>
      <c r="E93" s="38" t="e">
        <f>SUM(#REF!,#REF!)</f>
        <v>#REF!</v>
      </c>
      <c r="F93" s="38" t="e">
        <f>SUM(#REF!,#REF!)</f>
        <v>#REF!</v>
      </c>
    </row>
    <row r="94" s="1" customFormat="1" ht="12" customHeight="1" spans="1:6">
      <c r="A94" s="45" t="s">
        <v>106</v>
      </c>
      <c r="B94" s="44">
        <v>232335</v>
      </c>
      <c r="C94" s="40">
        <v>74150</v>
      </c>
      <c r="D94" s="38">
        <f t="shared" si="26"/>
        <v>153242.5</v>
      </c>
      <c r="E94" s="38" t="e">
        <f>SUM(#REF!,#REF!)</f>
        <v>#REF!</v>
      </c>
      <c r="F94" s="38" t="e">
        <f>SUM(#REF!,#REF!)</f>
        <v>#REF!</v>
      </c>
    </row>
    <row r="95" s="1" customFormat="1" ht="12" customHeight="1" spans="1:6">
      <c r="A95" s="45" t="s">
        <v>107</v>
      </c>
      <c r="B95" s="43">
        <v>206165</v>
      </c>
      <c r="C95" s="40">
        <v>69480</v>
      </c>
      <c r="D95" s="38">
        <f t="shared" si="26"/>
        <v>137822.5</v>
      </c>
      <c r="E95" s="38" t="e">
        <f>SUM(#REF!,#REF!)</f>
        <v>#REF!</v>
      </c>
      <c r="F95" s="38" t="e">
        <f>SUM(#REF!,#REF!)</f>
        <v>#REF!</v>
      </c>
    </row>
    <row r="96" s="1" customFormat="1" ht="12" customHeight="1" spans="1:6">
      <c r="A96" s="45" t="s">
        <v>108</v>
      </c>
      <c r="B96" s="43">
        <v>85594</v>
      </c>
      <c r="C96" s="40">
        <v>25806</v>
      </c>
      <c r="D96" s="38">
        <f t="shared" si="26"/>
        <v>55700</v>
      </c>
      <c r="E96" s="38" t="e">
        <f>SUM(#REF!,#REF!)</f>
        <v>#REF!</v>
      </c>
      <c r="F96" s="38" t="e">
        <f>SUM(#REF!,#REF!)</f>
        <v>#REF!</v>
      </c>
    </row>
    <row r="97" s="1" customFormat="1" ht="12" customHeight="1" spans="1:6">
      <c r="A97" s="45" t="s">
        <v>109</v>
      </c>
      <c r="B97" s="43">
        <v>100768</v>
      </c>
      <c r="C97" s="40">
        <v>20096</v>
      </c>
      <c r="D97" s="38">
        <f t="shared" si="26"/>
        <v>60432</v>
      </c>
      <c r="E97" s="38" t="e">
        <f>SUM(#REF!,#REF!)</f>
        <v>#REF!</v>
      </c>
      <c r="F97" s="38" t="e">
        <f>SUM(#REF!,#REF!)</f>
        <v>#REF!</v>
      </c>
    </row>
    <row r="98" s="1" customFormat="1" ht="12" hidden="1" customHeight="1" spans="1:6">
      <c r="A98" s="45" t="s">
        <v>110</v>
      </c>
      <c r="B98" s="40">
        <v>663479</v>
      </c>
      <c r="C98" s="40">
        <v>196065</v>
      </c>
      <c r="D98" s="38">
        <f t="shared" ref="D98:F98" si="27">SUM(D99:D102)</f>
        <v>429772</v>
      </c>
      <c r="E98" s="38" t="e">
        <f t="shared" si="27"/>
        <v>#REF!</v>
      </c>
      <c r="F98" s="38" t="e">
        <f t="shared" si="27"/>
        <v>#REF!</v>
      </c>
    </row>
    <row r="99" s="1" customFormat="1" ht="12" customHeight="1" spans="1:6">
      <c r="A99" s="45" t="s">
        <v>20</v>
      </c>
      <c r="B99" s="43">
        <v>267484</v>
      </c>
      <c r="C99" s="40">
        <v>75356</v>
      </c>
      <c r="D99" s="38">
        <f t="shared" ref="D99:D102" si="28">B99*$B$10+C99*$C$10</f>
        <v>171420</v>
      </c>
      <c r="E99" s="38" t="e">
        <f>SUM(#REF!,#REF!)</f>
        <v>#REF!</v>
      </c>
      <c r="F99" s="38" t="e">
        <f>SUM(#REF!,#REF!)</f>
        <v>#REF!</v>
      </c>
    </row>
    <row r="100" s="1" customFormat="1" ht="12" customHeight="1" spans="1:6">
      <c r="A100" s="45" t="s">
        <v>111</v>
      </c>
      <c r="B100" s="43">
        <v>158807</v>
      </c>
      <c r="C100" s="40">
        <v>45815</v>
      </c>
      <c r="D100" s="38">
        <f t="shared" si="28"/>
        <v>102311</v>
      </c>
      <c r="E100" s="38" t="e">
        <f>SUM(#REF!,#REF!)</f>
        <v>#REF!</v>
      </c>
      <c r="F100" s="38" t="e">
        <f>SUM(#REF!,#REF!)</f>
        <v>#REF!</v>
      </c>
    </row>
    <row r="101" s="1" customFormat="1" ht="12" customHeight="1" spans="1:6">
      <c r="A101" s="45" t="s">
        <v>112</v>
      </c>
      <c r="B101" s="43">
        <v>112570</v>
      </c>
      <c r="C101" s="40">
        <v>26955</v>
      </c>
      <c r="D101" s="38">
        <f t="shared" si="28"/>
        <v>69762.5</v>
      </c>
      <c r="E101" s="38" t="e">
        <f>SUM(#REF!,#REF!)</f>
        <v>#REF!</v>
      </c>
      <c r="F101" s="38" t="e">
        <f>SUM(#REF!,#REF!)</f>
        <v>#REF!</v>
      </c>
    </row>
    <row r="102" s="1" customFormat="1" ht="12" customHeight="1" spans="1:6">
      <c r="A102" s="45" t="s">
        <v>113</v>
      </c>
      <c r="B102" s="43">
        <v>124618</v>
      </c>
      <c r="C102" s="40">
        <v>47939</v>
      </c>
      <c r="D102" s="38">
        <f t="shared" si="28"/>
        <v>86278.5</v>
      </c>
      <c r="E102" s="38" t="e">
        <f>SUM(#REF!,#REF!)</f>
        <v>#REF!</v>
      </c>
      <c r="F102" s="38" t="e">
        <f>SUM(#REF!,#REF!)</f>
        <v>#REF!</v>
      </c>
    </row>
    <row r="103" s="1" customFormat="1" ht="12" hidden="1" customHeight="1" spans="1:6">
      <c r="A103" s="46" t="s">
        <v>114</v>
      </c>
      <c r="B103" s="40">
        <v>307681</v>
      </c>
      <c r="C103" s="40">
        <v>30923</v>
      </c>
      <c r="D103" s="38">
        <f t="shared" ref="D103:F103" si="29">SUM(D104:D110)</f>
        <v>169302</v>
      </c>
      <c r="E103" s="38" t="e">
        <f t="shared" si="29"/>
        <v>#REF!</v>
      </c>
      <c r="F103" s="38" t="e">
        <f t="shared" si="29"/>
        <v>#REF!</v>
      </c>
    </row>
    <row r="104" s="1" customFormat="1" ht="12" customHeight="1" spans="1:6">
      <c r="A104" s="46" t="s">
        <v>21</v>
      </c>
      <c r="B104" s="43">
        <v>137170</v>
      </c>
      <c r="C104" s="40">
        <v>9694</v>
      </c>
      <c r="D104" s="38">
        <f t="shared" ref="D104:D110" si="30">B104*$B$10+C104*$C$10</f>
        <v>73432</v>
      </c>
      <c r="E104" s="38" t="e">
        <f>SUM(#REF!,#REF!)</f>
        <v>#REF!</v>
      </c>
      <c r="F104" s="38" t="e">
        <f>SUM(#REF!,#REF!)</f>
        <v>#REF!</v>
      </c>
    </row>
    <row r="105" s="1" customFormat="1" ht="12" customHeight="1" spans="1:6">
      <c r="A105" s="46" t="s">
        <v>115</v>
      </c>
      <c r="B105" s="43">
        <v>22249</v>
      </c>
      <c r="C105" s="40">
        <v>2705</v>
      </c>
      <c r="D105" s="38">
        <f t="shared" si="30"/>
        <v>12477</v>
      </c>
      <c r="E105" s="38" t="e">
        <f>SUM(#REF!,#REF!)</f>
        <v>#REF!</v>
      </c>
      <c r="F105" s="38" t="e">
        <f>SUM(#REF!,#REF!)</f>
        <v>#REF!</v>
      </c>
    </row>
    <row r="106" s="1" customFormat="1" ht="12" customHeight="1" spans="1:6">
      <c r="A106" s="46" t="s">
        <v>116</v>
      </c>
      <c r="B106" s="43">
        <v>29546</v>
      </c>
      <c r="C106" s="40">
        <v>3673</v>
      </c>
      <c r="D106" s="38">
        <f t="shared" si="30"/>
        <v>16609.5</v>
      </c>
      <c r="E106" s="38" t="e">
        <f>SUM(#REF!,#REF!)</f>
        <v>#REF!</v>
      </c>
      <c r="F106" s="38" t="e">
        <f>SUM(#REF!,#REF!)</f>
        <v>#REF!</v>
      </c>
    </row>
    <row r="107" s="1" customFormat="1" ht="12" customHeight="1" spans="1:6">
      <c r="A107" s="46" t="s">
        <v>117</v>
      </c>
      <c r="B107" s="43">
        <v>27872</v>
      </c>
      <c r="C107" s="40">
        <v>3342</v>
      </c>
      <c r="D107" s="38">
        <f t="shared" si="30"/>
        <v>15607</v>
      </c>
      <c r="E107" s="38" t="e">
        <f>SUM(#REF!,#REF!)</f>
        <v>#REF!</v>
      </c>
      <c r="F107" s="38" t="e">
        <f>SUM(#REF!,#REF!)</f>
        <v>#REF!</v>
      </c>
    </row>
    <row r="108" s="1" customFormat="1" ht="12" customHeight="1" spans="1:6">
      <c r="A108" s="46" t="s">
        <v>118</v>
      </c>
      <c r="B108" s="43">
        <v>10280</v>
      </c>
      <c r="C108" s="40">
        <v>2336</v>
      </c>
      <c r="D108" s="38">
        <f t="shared" si="30"/>
        <v>6308</v>
      </c>
      <c r="E108" s="38" t="e">
        <f>SUM(#REF!,#REF!)</f>
        <v>#REF!</v>
      </c>
      <c r="F108" s="38" t="e">
        <f>SUM(#REF!,#REF!)</f>
        <v>#REF!</v>
      </c>
    </row>
    <row r="109" s="1" customFormat="1" ht="12" customHeight="1" spans="1:6">
      <c r="A109" s="46" t="s">
        <v>119</v>
      </c>
      <c r="B109" s="43">
        <v>59527</v>
      </c>
      <c r="C109" s="40">
        <v>5924</v>
      </c>
      <c r="D109" s="38">
        <f t="shared" si="30"/>
        <v>32725.5</v>
      </c>
      <c r="E109" s="38" t="e">
        <f>SUM(#REF!,#REF!)</f>
        <v>#REF!</v>
      </c>
      <c r="F109" s="38" t="e">
        <f>SUM(#REF!,#REF!)</f>
        <v>#REF!</v>
      </c>
    </row>
    <row r="110" s="1" customFormat="1" ht="12" customHeight="1" spans="1:6">
      <c r="A110" s="46" t="s">
        <v>120</v>
      </c>
      <c r="B110" s="43">
        <v>21037</v>
      </c>
      <c r="C110" s="40">
        <v>3249</v>
      </c>
      <c r="D110" s="38">
        <f t="shared" si="30"/>
        <v>12143</v>
      </c>
      <c r="E110" s="38" t="e">
        <f>SUM(#REF!,#REF!)</f>
        <v>#REF!</v>
      </c>
      <c r="F110" s="38" t="e">
        <f>SUM(#REF!,#REF!)</f>
        <v>#REF!</v>
      </c>
    </row>
    <row r="111" s="1" customFormat="1" ht="12" hidden="1" customHeight="1" spans="1:6">
      <c r="A111" s="37" t="s">
        <v>121</v>
      </c>
      <c r="B111" s="40">
        <v>730774</v>
      </c>
      <c r="C111" s="40">
        <v>93608</v>
      </c>
      <c r="D111" s="38">
        <f t="shared" ref="D111:F111" si="31">SUM(D112:D116)</f>
        <v>412191</v>
      </c>
      <c r="E111" s="38" t="e">
        <f t="shared" si="31"/>
        <v>#REF!</v>
      </c>
      <c r="F111" s="38" t="e">
        <f t="shared" si="31"/>
        <v>#REF!</v>
      </c>
    </row>
    <row r="112" s="1" customFormat="1" ht="12" customHeight="1" spans="1:6">
      <c r="A112" s="37" t="s">
        <v>22</v>
      </c>
      <c r="B112" s="43">
        <v>277705</v>
      </c>
      <c r="C112" s="40">
        <v>29338</v>
      </c>
      <c r="D112" s="38">
        <f t="shared" ref="D112:D116" si="32">B112*$B$10+C112*$C$10</f>
        <v>153521.5</v>
      </c>
      <c r="E112" s="38" t="e">
        <f>SUM(#REF!,#REF!)</f>
        <v>#REF!</v>
      </c>
      <c r="F112" s="38" t="e">
        <f>SUM(#REF!,#REF!)</f>
        <v>#REF!</v>
      </c>
    </row>
    <row r="113" s="1" customFormat="1" ht="12" customHeight="1" spans="1:6">
      <c r="A113" s="37" t="s">
        <v>122</v>
      </c>
      <c r="B113" s="43">
        <v>294845</v>
      </c>
      <c r="C113" s="40">
        <v>42967</v>
      </c>
      <c r="D113" s="38">
        <f t="shared" si="32"/>
        <v>168906</v>
      </c>
      <c r="E113" s="38" t="e">
        <f>SUM(#REF!,#REF!)</f>
        <v>#REF!</v>
      </c>
      <c r="F113" s="38" t="e">
        <f>SUM(#REF!,#REF!)</f>
        <v>#REF!</v>
      </c>
    </row>
    <row r="114" s="1" customFormat="1" ht="12" customHeight="1" spans="1:6">
      <c r="A114" s="37" t="s">
        <v>123</v>
      </c>
      <c r="B114" s="43">
        <v>76166</v>
      </c>
      <c r="C114" s="40">
        <v>8288</v>
      </c>
      <c r="D114" s="38">
        <f t="shared" si="32"/>
        <v>42227</v>
      </c>
      <c r="E114" s="38" t="e">
        <f>SUM(#REF!,#REF!)</f>
        <v>#REF!</v>
      </c>
      <c r="F114" s="38" t="e">
        <f>SUM(#REF!,#REF!)</f>
        <v>#REF!</v>
      </c>
    </row>
    <row r="115" s="1" customFormat="1" ht="12" customHeight="1" spans="1:6">
      <c r="A115" s="37" t="s">
        <v>124</v>
      </c>
      <c r="B115" s="43">
        <v>36345</v>
      </c>
      <c r="C115" s="40">
        <v>5077</v>
      </c>
      <c r="D115" s="38">
        <f t="shared" si="32"/>
        <v>20711</v>
      </c>
      <c r="E115" s="38" t="e">
        <f>SUM(#REF!,#REF!)</f>
        <v>#REF!</v>
      </c>
      <c r="F115" s="38" t="e">
        <f>SUM(#REF!,#REF!)</f>
        <v>#REF!</v>
      </c>
    </row>
    <row r="116" s="1" customFormat="1" ht="12" customHeight="1" spans="1:6">
      <c r="A116" s="37" t="s">
        <v>125</v>
      </c>
      <c r="B116" s="43">
        <v>45713</v>
      </c>
      <c r="C116" s="40">
        <v>7938</v>
      </c>
      <c r="D116" s="38">
        <f t="shared" si="32"/>
        <v>26825.5</v>
      </c>
      <c r="E116" s="38" t="e">
        <f>SUM(#REF!,#REF!)</f>
        <v>#REF!</v>
      </c>
      <c r="F116" s="38" t="e">
        <f>SUM(#REF!,#REF!)</f>
        <v>#REF!</v>
      </c>
    </row>
    <row r="117" s="1" customFormat="1" ht="12" hidden="1" customHeight="1" spans="1:6">
      <c r="A117" s="46" t="s">
        <v>126</v>
      </c>
      <c r="B117" s="40">
        <v>650753</v>
      </c>
      <c r="C117" s="40">
        <v>106955</v>
      </c>
      <c r="D117" s="38">
        <f t="shared" ref="D117:F117" si="33">SUM(D118:D120)</f>
        <v>378854</v>
      </c>
      <c r="E117" s="38" t="e">
        <f t="shared" si="33"/>
        <v>#REF!</v>
      </c>
      <c r="F117" s="38" t="e">
        <f t="shared" si="33"/>
        <v>#REF!</v>
      </c>
    </row>
    <row r="118" s="1" customFormat="1" ht="12" customHeight="1" spans="1:6">
      <c r="A118" s="46" t="s">
        <v>23</v>
      </c>
      <c r="B118" s="43">
        <v>206246</v>
      </c>
      <c r="C118" s="40">
        <v>30844</v>
      </c>
      <c r="D118" s="38">
        <f t="shared" ref="D118:D120" si="34">B118*$B$10+C118*$C$10</f>
        <v>118545</v>
      </c>
      <c r="E118" s="38" t="e">
        <f>SUM(#REF!,#REF!)</f>
        <v>#REF!</v>
      </c>
      <c r="F118" s="38" t="e">
        <f>SUM(#REF!,#REF!)</f>
        <v>#REF!</v>
      </c>
    </row>
    <row r="119" s="1" customFormat="1" ht="12" customHeight="1" spans="1:6">
      <c r="A119" s="45" t="s">
        <v>127</v>
      </c>
      <c r="B119" s="43">
        <v>283853</v>
      </c>
      <c r="C119" s="40">
        <v>49112</v>
      </c>
      <c r="D119" s="38">
        <f t="shared" si="34"/>
        <v>166482.5</v>
      </c>
      <c r="E119" s="38" t="e">
        <f>SUM(#REF!,#REF!)</f>
        <v>#REF!</v>
      </c>
      <c r="F119" s="38" t="e">
        <f>SUM(#REF!,#REF!)</f>
        <v>#REF!</v>
      </c>
    </row>
    <row r="120" s="1" customFormat="1" ht="12" customHeight="1" spans="1:6">
      <c r="A120" s="45" t="s">
        <v>128</v>
      </c>
      <c r="B120" s="43">
        <v>160654</v>
      </c>
      <c r="C120" s="40">
        <v>26999</v>
      </c>
      <c r="D120" s="38">
        <f t="shared" si="34"/>
        <v>93826.5</v>
      </c>
      <c r="E120" s="38" t="e">
        <f>SUM(#REF!,#REF!)</f>
        <v>#REF!</v>
      </c>
      <c r="F120" s="38" t="e">
        <f>SUM(#REF!,#REF!)</f>
        <v>#REF!</v>
      </c>
    </row>
    <row r="121" s="1" customFormat="1" ht="12" hidden="1" customHeight="1" spans="1:6">
      <c r="A121" s="45" t="s">
        <v>129</v>
      </c>
      <c r="B121" s="40">
        <v>117849</v>
      </c>
      <c r="C121" s="40">
        <v>25076</v>
      </c>
      <c r="D121" s="38">
        <f t="shared" ref="D121:F121" si="35">SUM(D122)</f>
        <v>71462.5</v>
      </c>
      <c r="E121" s="38" t="e">
        <f t="shared" si="35"/>
        <v>#REF!</v>
      </c>
      <c r="F121" s="38" t="e">
        <f t="shared" si="35"/>
        <v>#REF!</v>
      </c>
    </row>
    <row r="122" s="1" customFormat="1" ht="12" customHeight="1" spans="1:6">
      <c r="A122" s="45" t="s">
        <v>24</v>
      </c>
      <c r="B122" s="41">
        <v>117849</v>
      </c>
      <c r="C122" s="40">
        <v>25076</v>
      </c>
      <c r="D122" s="38">
        <f t="shared" ref="D122:D126" si="36">B122*$B$10+C122*$C$10</f>
        <v>71462.5</v>
      </c>
      <c r="E122" s="38" t="e">
        <f>SUM(#REF!,#REF!)</f>
        <v>#REF!</v>
      </c>
      <c r="F122" s="38" t="e">
        <f>SUM(#REF!,#REF!)</f>
        <v>#REF!</v>
      </c>
    </row>
    <row r="123" s="1" customFormat="1" ht="12" hidden="1" customHeight="1" spans="1:6">
      <c r="A123" s="45" t="s">
        <v>130</v>
      </c>
      <c r="B123" s="40">
        <v>125977</v>
      </c>
      <c r="C123" s="40">
        <v>31697</v>
      </c>
      <c r="D123" s="38">
        <f>SUM(D124)</f>
        <v>78837</v>
      </c>
      <c r="E123" s="38" t="e">
        <f>E124</f>
        <v>#REF!</v>
      </c>
      <c r="F123" s="38" t="e">
        <f>F124</f>
        <v>#REF!</v>
      </c>
    </row>
    <row r="124" s="1" customFormat="1" ht="12" customHeight="1" spans="1:6">
      <c r="A124" s="47" t="s">
        <v>25</v>
      </c>
      <c r="B124" s="41">
        <v>125977</v>
      </c>
      <c r="C124" s="40">
        <v>31697</v>
      </c>
      <c r="D124" s="38">
        <f t="shared" si="36"/>
        <v>78837</v>
      </c>
      <c r="E124" s="38" t="e">
        <f>SUM(#REF!,#REF!)</f>
        <v>#REF!</v>
      </c>
      <c r="F124" s="38" t="e">
        <f>SUM(#REF!,#REF!)</f>
        <v>#REF!</v>
      </c>
    </row>
    <row r="125" s="1" customFormat="1" ht="12" hidden="1" customHeight="1" spans="1:6">
      <c r="A125" s="45" t="s">
        <v>131</v>
      </c>
      <c r="B125" s="40">
        <v>604432</v>
      </c>
      <c r="C125" s="40">
        <v>149191</v>
      </c>
      <c r="D125" s="38">
        <f>SUM(D126)</f>
        <v>376811.5</v>
      </c>
      <c r="E125" s="38" t="e">
        <f>E126</f>
        <v>#REF!</v>
      </c>
      <c r="F125" s="38" t="e">
        <f>F126</f>
        <v>#REF!</v>
      </c>
    </row>
    <row r="126" s="1" customFormat="1" ht="12" customHeight="1" spans="1:6">
      <c r="A126" s="45" t="s">
        <v>26</v>
      </c>
      <c r="B126" s="41">
        <v>604432</v>
      </c>
      <c r="C126" s="40">
        <v>149191</v>
      </c>
      <c r="D126" s="38">
        <f t="shared" si="36"/>
        <v>376811.5</v>
      </c>
      <c r="E126" s="38" t="e">
        <f>SUM(#REF!,#REF!)</f>
        <v>#REF!</v>
      </c>
      <c r="F126" s="38" t="e">
        <f>SUM(#REF!,#REF!)</f>
        <v>#REF!</v>
      </c>
    </row>
  </sheetData>
  <autoFilter ref="A11:F126">
    <filterColumn colId="0">
      <filters>
        <filter val="万源市"/>
        <filter val="洪雅县"/>
        <filter val="西充县"/>
        <filter val="乐山市"/>
        <filter val="什邡市"/>
        <filter val="眉山市"/>
        <filter val="自贡市"/>
        <filter val="遂宁市"/>
        <filter val="峨眉山市"/>
        <filter val="攀枝花市"/>
        <filter val="平武县"/>
        <filter val="兴文县"/>
        <filter val="仪陇县"/>
        <filter val="广元市"/>
        <filter val="德阳市"/>
        <filter val="绵阳市"/>
        <filter val="资阳市"/>
        <filter val="泸县"/>
        <filter val="高县"/>
        <filter val="叙永县"/>
        <filter val="南部县"/>
        <filter val="天全县"/>
        <filter val="珙县"/>
        <filter val="大竹县"/>
        <filter val="宣汉县"/>
        <filter val="峨边县"/>
        <filter val="江安县"/>
        <filter val="石棉县"/>
        <filter val="盐边县"/>
        <filter val="蓬安县"/>
        <filter val="马边县"/>
        <filter val="南充市"/>
        <filter val="华蓥市"/>
        <filter val="古蔺县"/>
        <filter val="富顺县"/>
        <filter val="犍为县"/>
        <filter val="苍溪县"/>
        <filter val="蓬溪县"/>
        <filter val="威远县"/>
        <filter val="平昌县"/>
        <filter val="梓潼县"/>
        <filter val="武胜县"/>
        <filter val="北川县"/>
        <filter val="旺苍县"/>
        <filter val="沐川县"/>
        <filter val="盐亭县"/>
        <filter val="资中县"/>
        <filter val="青川县"/>
        <filter val="广安市"/>
        <filter val="广汉市"/>
        <filter val="江油市"/>
        <filter val="绵竹市"/>
        <filter val="雅安市"/>
        <filter val="甘孜州"/>
        <filter val="筠连县"/>
        <filter val="青神县"/>
        <filter val="射洪市"/>
        <filter val="阿坝州"/>
        <filter val="仁寿县"/>
        <filter val="中江县"/>
        <filter val="南江县"/>
        <filter val="合江县"/>
        <filter val="夹江县"/>
        <filter val="开江县"/>
        <filter val="荥经县"/>
        <filter val="通江县"/>
        <filter val="渠县"/>
        <filter val="三台县"/>
        <filter val="岳池县"/>
        <filter val="汉源县"/>
        <filter val="隆昌市"/>
        <filter val="丹棱县"/>
        <filter val="剑阁县"/>
        <filter val="大英县"/>
        <filter val="屏山县"/>
        <filter val="芦山县"/>
        <filter val="营山县"/>
        <filter val="长宁县"/>
        <filter val="巴中市"/>
        <filter val="成都市"/>
        <filter val="阆中市"/>
        <filter val="宜宾市"/>
        <filter val="泸州市"/>
        <filter val="达州市"/>
        <filter val="凉山州"/>
        <filter val="荣县"/>
        <filter val="乐至县"/>
        <filter val="安岳县"/>
        <filter val="米易县"/>
        <filter val="内江市"/>
        <filter val="井研县"/>
        <filter val="宝兴县"/>
        <filter val="邻水县"/>
      </filters>
    </filterColumn>
    <extLst/>
  </autoFilter>
  <mergeCells count="10">
    <mergeCell ref="A2:F2"/>
    <mergeCell ref="B6:D6"/>
    <mergeCell ref="A4:A9"/>
    <mergeCell ref="B7:B9"/>
    <mergeCell ref="C7:C9"/>
    <mergeCell ref="D7:D9"/>
    <mergeCell ref="E7:E10"/>
    <mergeCell ref="F7:F10"/>
    <mergeCell ref="B4:D5"/>
    <mergeCell ref="E4:F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资金表</vt:lpstr>
      <vt:lpstr>老年人能力综合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youwenhui</dc:creator>
  <cp:lastModifiedBy>admin</cp:lastModifiedBy>
  <dcterms:created xsi:type="dcterms:W3CDTF">2021-03-08T02:26:00Z</dcterms:created>
  <dcterms:modified xsi:type="dcterms:W3CDTF">2025-09-15T11:08:35Z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2052-11.1.0.11691</vt:lpwstr>
  </property>
  <property fmtid="{D5CDD505-2E9C-101B-9397-08002B2CF9AE}" pid="3" name="KSOReadingLayout">
    <vt:bool>true</vt:bool>
  </property>
  <property fmtid="{D5CDD505-2E9C-101B-9397-08002B2CF9AE}" pid="4" name="ICV">
    <vt:lpwstr>FB43C843804E4843BC4509FB7B867B91</vt:lpwstr>
  </property>
</Properties>
</file>